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8_{B07964B2-9DA6-4284-82FD-A3F0D9BAAFBF}" xr6:coauthVersionLast="47" xr6:coauthVersionMax="47" xr10:uidLastSave="{00000000-0000-0000-0000-000000000000}"/>
  <bookViews>
    <workbookView xWindow="-103" yWindow="-103" windowWidth="16663" windowHeight="8863" activeTab="2" xr2:uid="{00000000-000D-0000-FFFF-FFFF00000000}"/>
  </bookViews>
  <sheets>
    <sheet name="威朗pro旅行社" sheetId="4" r:id="rId1"/>
    <sheet name="SOW" sheetId="5" r:id="rId2"/>
    <sheet name="昂科威旅行社" sheetId="6" r:id="rId3"/>
    <sheet name="Sheet1" sheetId="1" r:id="rId4"/>
    <sheet name="Sheet2" sheetId="2" r:id="rId5"/>
    <sheet name="Sheet3" sheetId="3" r:id="rId6"/>
  </sheets>
  <definedNames>
    <definedName name="_xlnm.Print_Area" localSheetId="1">SOW!$A$1:$F$15</definedName>
    <definedName name="_xlnm.Print_Area" localSheetId="2">昂科威旅行社!$A$1:$H$42</definedName>
    <definedName name="_xlnm.Print_Area" localSheetId="0">威朗pro旅行社!$A$1:$H$40</definedName>
    <definedName name="_xlnm.Print_Titles" localSheetId="1">SOW!$1:$7</definedName>
    <definedName name="_xlnm.Print_Titles" localSheetId="2">昂科威旅行社!$1:$7</definedName>
    <definedName name="_xlnm.Print_Titles" localSheetId="0">威朗pro旅行社!$1:$7</definedName>
  </definedNames>
  <calcPr calcId="181029"/>
</workbook>
</file>

<file path=xl/calcChain.xml><?xml version="1.0" encoding="utf-8"?>
<calcChain xmlns="http://schemas.openxmlformats.org/spreadsheetml/2006/main">
  <c r="G37" i="6" l="1"/>
  <c r="G36" i="6"/>
  <c r="G35" i="6"/>
  <c r="G33" i="6"/>
  <c r="G31" i="6"/>
  <c r="G30" i="6"/>
  <c r="G29" i="6"/>
  <c r="G28" i="6"/>
  <c r="C28" i="6"/>
  <c r="G27" i="6"/>
  <c r="G25" i="6"/>
  <c r="G24" i="6"/>
  <c r="G23" i="6"/>
  <c r="G22" i="6"/>
  <c r="G21" i="6"/>
  <c r="G20" i="6"/>
  <c r="G19" i="6"/>
  <c r="G18" i="6"/>
  <c r="G14" i="6"/>
  <c r="G13" i="6"/>
  <c r="G12" i="6"/>
  <c r="G11" i="6"/>
  <c r="G10" i="6"/>
  <c r="G9" i="6"/>
  <c r="D40" i="6" l="1"/>
  <c r="G40" i="6" s="1"/>
  <c r="G41" i="6" s="1"/>
  <c r="G42" i="6" s="1"/>
  <c r="F11" i="5" l="1"/>
  <c r="F10" i="5"/>
  <c r="F9" i="5"/>
  <c r="F8" i="5"/>
  <c r="F12" i="5" s="1"/>
  <c r="G35" i="4"/>
  <c r="F13" i="5" l="1"/>
  <c r="F14" i="5"/>
  <c r="F15" i="5"/>
  <c r="G10" i="4"/>
  <c r="G11" i="4"/>
  <c r="G12" i="4"/>
  <c r="G13" i="4"/>
  <c r="G14" i="4"/>
  <c r="G15" i="4"/>
  <c r="G16" i="4"/>
  <c r="G17" i="4"/>
  <c r="G18" i="4"/>
  <c r="G20" i="4"/>
  <c r="G21" i="4"/>
  <c r="G22" i="4"/>
  <c r="G23" i="4"/>
  <c r="G24" i="4"/>
  <c r="G26" i="4"/>
  <c r="G27" i="4"/>
  <c r="G28" i="4"/>
  <c r="G29" i="4"/>
  <c r="G30" i="4"/>
  <c r="G32" i="4"/>
  <c r="G34" i="4"/>
  <c r="G37" i="4"/>
  <c r="D38" i="4" l="1"/>
  <c r="G38" i="4" s="1"/>
  <c r="G39" i="4" s="1"/>
  <c r="G40" i="4" s="1"/>
</calcChain>
</file>

<file path=xl/sharedStrings.xml><?xml version="1.0" encoding="utf-8"?>
<sst xmlns="http://schemas.openxmlformats.org/spreadsheetml/2006/main" count="157" uniqueCount="109">
  <si>
    <t>总计（含增值税6%）</t>
    <phoneticPr fontId="5" type="noConversion"/>
  </si>
  <si>
    <t>总计(不含税）</t>
    <phoneticPr fontId="5" type="noConversion"/>
  </si>
  <si>
    <t>活动标价后的10%</t>
    <phoneticPr fontId="5" type="noConversion"/>
  </si>
  <si>
    <t>旅行社服务费 service charge for agency</t>
    <phoneticPr fontId="5" type="noConversion"/>
  </si>
  <si>
    <t>包含旅行社活动期间住宿/用餐，按1人</t>
    <phoneticPr fontId="5" type="noConversion"/>
  </si>
  <si>
    <t>旅行社费用 fee for agency</t>
    <phoneticPr fontId="5" type="noConversion"/>
  </si>
  <si>
    <t>其他（请务必考虑如下明细的发票是否可以使用，是否需要增加税率）</t>
    <phoneticPr fontId="5" type="noConversion"/>
  </si>
  <si>
    <t>媒体火车票（往返）</t>
    <phoneticPr fontId="5" type="noConversion"/>
  </si>
  <si>
    <t>媒体交通费</t>
    <phoneticPr fontId="5" type="noConversion"/>
  </si>
  <si>
    <t>媒体交通补贴
Media Traffic Reimbursement</t>
    <phoneticPr fontId="5" type="noConversion"/>
  </si>
  <si>
    <t>媒体相关</t>
    <phoneticPr fontId="5" type="noConversion"/>
  </si>
  <si>
    <t>GL8</t>
    <phoneticPr fontId="5" type="noConversion"/>
  </si>
  <si>
    <t>4月22日-24日工作车（全天，往返摆渡酒店-试车场）</t>
    <phoneticPr fontId="5" type="noConversion"/>
  </si>
  <si>
    <t>4月24日送机（广德-上海） shuttle bus</t>
  </si>
  <si>
    <t>4月24日送机（广德-上海） shuttle bus</t>
    <phoneticPr fontId="5" type="noConversion"/>
  </si>
  <si>
    <t>4月23日接机（上海-广德） shuttle bus</t>
    <phoneticPr fontId="5" type="noConversion"/>
  </si>
  <si>
    <t>4月22日接机（上海-广德） shuttle bus</t>
    <phoneticPr fontId="5" type="noConversion"/>
  </si>
  <si>
    <t>用车需求（根据媒体具体航班调整需求）</t>
    <phoneticPr fontId="5" type="noConversion"/>
  </si>
  <si>
    <t>租车费</t>
    <phoneticPr fontId="5" type="noConversion"/>
  </si>
  <si>
    <t>运费</t>
    <phoneticPr fontId="5" type="noConversion"/>
  </si>
  <si>
    <t>思域220Turbo燃擎版（新车）含拖车费</t>
    <phoneticPr fontId="5" type="noConversion"/>
  </si>
  <si>
    <t>速腾280TSI DSG旗舰智联版（新车）含拖车费</t>
    <phoneticPr fontId="5" type="noConversion"/>
  </si>
  <si>
    <t>竞品车辆租借 Competitor Vehicle Rental</t>
  </si>
  <si>
    <t>车辆清洁&amp;加油 Vehicle cleaning &amp; oil</t>
    <phoneticPr fontId="5" type="noConversion"/>
  </si>
  <si>
    <t>车辆安排</t>
    <phoneticPr fontId="5" type="noConversion"/>
  </si>
  <si>
    <t>媒体5人+工作人员10人 media 5+staff 10</t>
    <phoneticPr fontId="5" type="noConversion"/>
  </si>
  <si>
    <t>午餐 4月22-24日 lunch（不低于200元）</t>
    <phoneticPr fontId="5" type="noConversion"/>
  </si>
  <si>
    <t>媒体用餐</t>
    <phoneticPr fontId="5" type="noConversion"/>
  </si>
  <si>
    <t>晚餐（桃州家宴）</t>
    <phoneticPr fontId="5" type="noConversion"/>
  </si>
  <si>
    <t>媒体用餐
Have meals</t>
    <phoneticPr fontId="5" type="noConversion"/>
  </si>
  <si>
    <t>时令水果（木子山庄）</t>
    <phoneticPr fontId="5" type="noConversion"/>
  </si>
  <si>
    <t>媒体房间水果</t>
    <phoneticPr fontId="5" type="noConversion"/>
  </si>
  <si>
    <t>4月23日媒体上海住宿</t>
    <phoneticPr fontId="5" type="noConversion"/>
  </si>
  <si>
    <t>4月21日媒体上海住宿</t>
    <phoneticPr fontId="5" type="noConversion"/>
  </si>
  <si>
    <t>4月23-24号德亨酒店大床房</t>
    <phoneticPr fontId="5" type="noConversion"/>
  </si>
  <si>
    <t>4月23日-4月24日大床房（含服务费，宽带费用）
King-size bed room（木子山庄）</t>
    <phoneticPr fontId="5" type="noConversion"/>
  </si>
  <si>
    <t>公付房费
Public housing charge</t>
    <phoneticPr fontId="5" type="noConversion"/>
  </si>
  <si>
    <t>SGM工作人员（自付）；
上下浮动1间
SGM Employee Pay</t>
    <phoneticPr fontId="5" type="noConversion"/>
  </si>
  <si>
    <t>4月23日-2月25日大床房（含服务费，宽带费用）
King-size bed room</t>
    <phoneticPr fontId="5" type="noConversion"/>
  </si>
  <si>
    <t>自付房费
一、客人签单部分由会务组负责人员负责确认是否划入总账
二、房型以酒店当时大床房数量决定</t>
    <phoneticPr fontId="5" type="noConversion"/>
  </si>
  <si>
    <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 
6、延时退房 </t>
    </r>
    <phoneticPr fontId="5" type="noConversion"/>
  </si>
  <si>
    <t>酒店相关：广德木子度假村</t>
    <phoneticPr fontId="5" type="noConversion"/>
  </si>
  <si>
    <t>备注Remarks</t>
    <phoneticPr fontId="5" type="noConversion"/>
  </si>
  <si>
    <t>总价</t>
  </si>
  <si>
    <t>数量amount</t>
    <phoneticPr fontId="5" type="noConversion"/>
  </si>
  <si>
    <t>次数times</t>
    <phoneticPr fontId="5" type="noConversion"/>
  </si>
  <si>
    <t>单价</t>
    <phoneticPr fontId="5" type="noConversion"/>
  </si>
  <si>
    <t>规格Detail</t>
    <phoneticPr fontId="5" type="noConversion"/>
  </si>
  <si>
    <t>项目Item</t>
    <phoneticPr fontId="5" type="noConversion"/>
  </si>
  <si>
    <t>媒体2家</t>
    <phoneticPr fontId="5" type="noConversion"/>
  </si>
  <si>
    <t xml:space="preserve">Number of person:       </t>
    <phoneticPr fontId="5" type="noConversion"/>
  </si>
  <si>
    <t xml:space="preserve">Project No:               </t>
    <phoneticPr fontId="5" type="noConversion"/>
  </si>
  <si>
    <t>广德</t>
    <phoneticPr fontId="5" type="noConversion"/>
  </si>
  <si>
    <t xml:space="preserve">VENUE:                  </t>
    <phoneticPr fontId="5" type="noConversion"/>
  </si>
  <si>
    <t>2021年4月22日-25日</t>
    <phoneticPr fontId="5" type="noConversion"/>
  </si>
  <si>
    <t xml:space="preserve">Date:                  </t>
  </si>
  <si>
    <t xml:space="preserve">别克威朗Pro 提前试驾旅行社SOW  Buick Verano Pro Test Drive In-advance Travel Agency SOW </t>
    <phoneticPr fontId="5" type="noConversion"/>
  </si>
  <si>
    <t xml:space="preserve">Event:                 </t>
  </si>
  <si>
    <t>驾仕派媒体，武汉——广德，往返</t>
    <phoneticPr fontId="3" type="noConversion"/>
  </si>
  <si>
    <t>2月23日-2月25日标间（含服务费，宽带费用）朗明、朗知等工作人员住房 Standard room（木子山庄）</t>
    <phoneticPr fontId="5" type="noConversion"/>
  </si>
  <si>
    <t xml:space="preserve">     </t>
    <phoneticPr fontId="3" type="noConversion"/>
  </si>
  <si>
    <t>PPT美化</t>
    <phoneticPr fontId="3" type="noConversion"/>
  </si>
  <si>
    <t>别克《对话寓言2047》成都站差旅报销</t>
    <phoneticPr fontId="5" type="noConversion"/>
  </si>
  <si>
    <t>2021.5.18-20</t>
    <phoneticPr fontId="5" type="noConversion"/>
  </si>
  <si>
    <t xml:space="preserve">VENUE:                  </t>
  </si>
  <si>
    <t xml:space="preserve">Project No:               </t>
  </si>
  <si>
    <t xml:space="preserve">Number of person:       </t>
  </si>
  <si>
    <t>共2人</t>
    <phoneticPr fontId="5" type="noConversion"/>
  </si>
  <si>
    <r>
      <rPr>
        <b/>
        <sz val="9"/>
        <rFont val="微软雅黑"/>
        <family val="2"/>
        <charset val="134"/>
      </rPr>
      <t>项目（</t>
    </r>
    <r>
      <rPr>
        <b/>
        <sz val="9"/>
        <rFont val="Arial"/>
        <family val="2"/>
      </rPr>
      <t>event</t>
    </r>
    <r>
      <rPr>
        <b/>
        <sz val="9"/>
        <rFont val="微软雅黑"/>
        <family val="2"/>
        <charset val="134"/>
      </rPr>
      <t>）</t>
    </r>
    <phoneticPr fontId="5" type="noConversion"/>
  </si>
  <si>
    <r>
      <rPr>
        <b/>
        <sz val="9"/>
        <rFont val="微软雅黑"/>
        <family val="2"/>
        <charset val="134"/>
      </rPr>
      <t>规格（</t>
    </r>
    <r>
      <rPr>
        <b/>
        <sz val="9"/>
        <rFont val="Arial"/>
        <family val="2"/>
      </rPr>
      <t>standard</t>
    </r>
    <r>
      <rPr>
        <b/>
        <sz val="9"/>
        <rFont val="微软雅黑"/>
        <family val="2"/>
        <charset val="134"/>
      </rPr>
      <t>）</t>
    </r>
    <phoneticPr fontId="5" type="noConversion"/>
  </si>
  <si>
    <r>
      <rPr>
        <b/>
        <sz val="9"/>
        <rFont val="微软雅黑"/>
        <family val="2"/>
        <charset val="134"/>
      </rPr>
      <t>单价（</t>
    </r>
    <r>
      <rPr>
        <b/>
        <sz val="9"/>
        <rFont val="Arial"/>
        <family val="2"/>
      </rPr>
      <t>unit price</t>
    </r>
    <r>
      <rPr>
        <b/>
        <sz val="9"/>
        <rFont val="微软雅黑"/>
        <family val="2"/>
        <charset val="134"/>
      </rPr>
      <t>）</t>
    </r>
    <phoneticPr fontId="5" type="noConversion"/>
  </si>
  <si>
    <r>
      <rPr>
        <b/>
        <sz val="9"/>
        <rFont val="微软雅黑"/>
        <family val="2"/>
        <charset val="134"/>
      </rPr>
      <t>次数（</t>
    </r>
    <r>
      <rPr>
        <b/>
        <sz val="9"/>
        <rFont val="Arial"/>
        <family val="2"/>
      </rPr>
      <t>frequency</t>
    </r>
    <r>
      <rPr>
        <b/>
        <sz val="9"/>
        <rFont val="微软雅黑"/>
        <family val="2"/>
        <charset val="134"/>
      </rPr>
      <t>）</t>
    </r>
    <phoneticPr fontId="5" type="noConversion"/>
  </si>
  <si>
    <r>
      <rPr>
        <b/>
        <sz val="9"/>
        <rFont val="微软雅黑"/>
        <family val="2"/>
        <charset val="134"/>
      </rPr>
      <t>数量（</t>
    </r>
    <r>
      <rPr>
        <b/>
        <sz val="9"/>
        <rFont val="Arial"/>
        <family val="2"/>
      </rPr>
      <t>quantity</t>
    </r>
    <r>
      <rPr>
        <b/>
        <sz val="9"/>
        <rFont val="微软雅黑"/>
        <family val="2"/>
        <charset val="134"/>
      </rPr>
      <t>）</t>
    </r>
    <phoneticPr fontId="5" type="noConversion"/>
  </si>
  <si>
    <r>
      <rPr>
        <b/>
        <sz val="9"/>
        <rFont val="微软雅黑"/>
        <family val="2"/>
        <charset val="134"/>
      </rPr>
      <t>总价（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  <phoneticPr fontId="5" type="noConversion"/>
  </si>
  <si>
    <r>
      <rPr>
        <sz val="9"/>
        <rFont val="微软雅黑"/>
        <family val="2"/>
        <charset val="134"/>
      </rPr>
      <t>交通</t>
    </r>
    <r>
      <rPr>
        <sz val="9"/>
        <rFont val="Arial"/>
        <family val="2"/>
      </rPr>
      <t>(traveling fee)</t>
    </r>
    <phoneticPr fontId="5" type="noConversion"/>
  </si>
  <si>
    <t>餐饮</t>
    <phoneticPr fontId="5" type="noConversion"/>
  </si>
  <si>
    <r>
      <rPr>
        <sz val="9"/>
        <rFont val="微软雅黑"/>
        <family val="2"/>
        <charset val="134"/>
      </rPr>
      <t>总计（</t>
    </r>
    <r>
      <rPr>
        <sz val="9"/>
        <rFont val="Arial"/>
        <family val="2"/>
      </rPr>
      <t>Net</t>
    </r>
    <r>
      <rPr>
        <sz val="9"/>
        <rFont val="微软雅黑"/>
        <family val="2"/>
        <charset val="134"/>
      </rPr>
      <t>）</t>
    </r>
  </si>
  <si>
    <r>
      <rPr>
        <sz val="9"/>
        <color indexed="8"/>
        <rFont val="微软雅黑"/>
        <family val="2"/>
        <charset val="134"/>
      </rPr>
      <t>服务费（</t>
    </r>
    <r>
      <rPr>
        <sz val="9"/>
        <color indexed="8"/>
        <rFont val="Arial"/>
        <family val="2"/>
      </rPr>
      <t>service fee</t>
    </r>
    <r>
      <rPr>
        <sz val="9"/>
        <color indexed="8"/>
        <rFont val="微软雅黑"/>
        <family val="2"/>
        <charset val="134"/>
      </rPr>
      <t>）</t>
    </r>
    <phoneticPr fontId="5" type="noConversion"/>
  </si>
  <si>
    <r>
      <rPr>
        <sz val="9"/>
        <color indexed="8"/>
        <rFont val="微软雅黑"/>
        <family val="2"/>
        <charset val="134"/>
      </rPr>
      <t>税金（</t>
    </r>
    <r>
      <rPr>
        <sz val="9"/>
        <color indexed="8"/>
        <rFont val="Arial"/>
        <family val="2"/>
      </rPr>
      <t>tax</t>
    </r>
    <r>
      <rPr>
        <sz val="9"/>
        <color indexed="8"/>
        <rFont val="微软雅黑"/>
        <family val="2"/>
        <charset val="134"/>
      </rPr>
      <t>）</t>
    </r>
    <phoneticPr fontId="5" type="noConversion"/>
  </si>
  <si>
    <r>
      <rPr>
        <b/>
        <sz val="9"/>
        <rFont val="微软雅黑"/>
        <family val="2"/>
        <charset val="134"/>
      </rPr>
      <t>总计（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  <phoneticPr fontId="5" type="noConversion"/>
  </si>
  <si>
    <t xml:space="preserve">别克昂科威Plus 艾维亚&amp;昂科旗48V艾维亚 提前试驾旅行社SOW  Buick Evision Plus &amp; Enclave 48V Test Drive In-advance Travel Agency SOW </t>
    <phoneticPr fontId="5" type="noConversion"/>
  </si>
  <si>
    <t>2021年4月22日-24日</t>
    <phoneticPr fontId="5" type="noConversion"/>
  </si>
  <si>
    <t>4月21日-2月23日大床房（含服务费，宽带费用）
King-size bed room</t>
    <phoneticPr fontId="5" type="noConversion"/>
  </si>
  <si>
    <t>4月20日-21日大床房（上海酒店）</t>
    <phoneticPr fontId="5" type="noConversion"/>
  </si>
  <si>
    <t>上下浮动1间
up 1 room</t>
    <phoneticPr fontId="5" type="noConversion"/>
  </si>
  <si>
    <t>4月20日-21日双床房（上海酒店）</t>
    <phoneticPr fontId="5" type="noConversion"/>
  </si>
  <si>
    <t>4月21日-4月23日大床房（含服务费，宽带费用）
King-size bed room</t>
    <phoneticPr fontId="5" type="noConversion"/>
  </si>
  <si>
    <t>4月21日-4月23日标间（含服务费，宽带费用）朗明、朗知等工作人员住房
Standard room</t>
    <phoneticPr fontId="5" type="noConversion"/>
  </si>
  <si>
    <t>时令水果</t>
    <phoneticPr fontId="5" type="noConversion"/>
  </si>
  <si>
    <t>晚餐（酒店桌餐或单点）4月21-22日 dinner（不低于300元）</t>
    <phoneticPr fontId="5" type="noConversion"/>
  </si>
  <si>
    <t>媒体8人+工作人员11人 media 8+staff 11</t>
    <phoneticPr fontId="5" type="noConversion"/>
  </si>
  <si>
    <t>午餐 4月22-23日 lunch（不低于200元）</t>
    <phoneticPr fontId="5" type="noConversion"/>
  </si>
  <si>
    <t>媒体8人+工作人员11人 media8+staff 11</t>
    <phoneticPr fontId="5" type="noConversion"/>
  </si>
  <si>
    <t>奥迪Q5L 40TFSI 荣享进取型（新车）</t>
    <phoneticPr fontId="5" type="noConversion"/>
  </si>
  <si>
    <t>TIGUAN L 5座 330TSI 智享版（新车）</t>
    <phoneticPr fontId="5" type="noConversion"/>
  </si>
  <si>
    <t>TIGUAN L 7座 380TSI 越享版（新车）</t>
    <phoneticPr fontId="5" type="noConversion"/>
  </si>
  <si>
    <t>冠道370TURBO 9AT豪华版（新车）</t>
    <phoneticPr fontId="5" type="noConversion"/>
  </si>
  <si>
    <t>拖车费</t>
    <phoneticPr fontId="5" type="noConversion"/>
  </si>
  <si>
    <t>4台车拖车费用</t>
    <phoneticPr fontId="5" type="noConversion"/>
  </si>
  <si>
    <t>油费&amp;过路费</t>
    <phoneticPr fontId="5" type="noConversion"/>
  </si>
  <si>
    <t>4月21日接机（上海-广德） shuttle bus</t>
    <phoneticPr fontId="5" type="noConversion"/>
  </si>
  <si>
    <t>4月23日送机（广德-上海） shuttle bus</t>
  </si>
  <si>
    <t>司机</t>
    <phoneticPr fontId="5" type="noConversion"/>
  </si>
  <si>
    <t>司机住宿</t>
    <phoneticPr fontId="5" type="noConversion"/>
  </si>
  <si>
    <t>活动相关</t>
    <phoneticPr fontId="5" type="noConversion"/>
  </si>
  <si>
    <t>物料</t>
    <phoneticPr fontId="5" type="noConversion"/>
  </si>
  <si>
    <t>雨伞</t>
    <phoneticPr fontId="5" type="noConversion"/>
  </si>
  <si>
    <t>防蚊手环</t>
    <phoneticPr fontId="5" type="noConversion"/>
  </si>
  <si>
    <t>驱蚊水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</si>
</sst>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);[Red]\(#,##0\)"/>
    <numFmt numFmtId="177" formatCode="#,##0_ "/>
    <numFmt numFmtId="178" formatCode="#,##0.00_ "/>
    <numFmt numFmtId="179" formatCode="0.00_ "/>
    <numFmt numFmtId="180" formatCode="_ &quot;￥&quot;* #,##0.00_ ;_ &quot;￥&quot;* \-#,##0.00_ ;_ &quot;￥&quot;* &quot;-&quot;??_ ;_ @_ "/>
    <numFmt numFmtId="181" formatCode="_-* #,##0.00\ _€_-;\-* #,##0.00\ _€_-;_-* &quot;-&quot;??\ _€_-;_-@_-"/>
    <numFmt numFmtId="182" formatCode="_-* #,##0.00\ [$€]_-;\-* #,##0.00\ [$€]_-;_-* &quot;-&quot;??\ [$€]_-;_-@_-"/>
    <numFmt numFmtId="183" formatCode="_-* #,##0.00\ [$€-1]_-;\-* #,##0.00\ [$€-1]_-;_-* &quot;-&quot;??\ [$€-1]_-"/>
    <numFmt numFmtId="184" formatCode="#,##0.00_);[Red]\(#,##0.00\)"/>
  </numFmts>
  <fonts count="4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9"/>
      <name val="微软雅黑"/>
      <family val="2"/>
      <charset val="134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0"/>
      <color indexed="36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Verdana"/>
      <family val="2"/>
    </font>
    <font>
      <b/>
      <sz val="11"/>
      <color indexed="63"/>
      <name val="宋体"/>
      <family val="3"/>
      <charset val="134"/>
    </font>
    <font>
      <sz val="10"/>
      <name val="Geneva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u/>
      <sz val="12"/>
      <color theme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Border="0" applyAlignment="0" applyProtection="0">
      <alignment vertical="center"/>
    </xf>
    <xf numFmtId="0" fontId="8" fillId="0" borderId="0"/>
    <xf numFmtId="0" fontId="1" fillId="0" borderId="0"/>
    <xf numFmtId="0" fontId="9" fillId="0" borderId="0" applyNumberFormat="0" applyBorder="0" applyAlignment="0" applyProtection="0">
      <alignment vertical="center"/>
    </xf>
    <xf numFmtId="0" fontId="10" fillId="7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0" fillId="9" borderId="0" applyNumberFormat="0" applyBorder="0" applyProtection="0">
      <alignment vertical="center"/>
    </xf>
    <xf numFmtId="0" fontId="10" fillId="10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10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11" fillId="17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5" borderId="0" applyNumberFormat="0" applyBorder="0" applyProtection="0">
      <alignment vertical="center"/>
    </xf>
    <xf numFmtId="0" fontId="11" fillId="18" borderId="0" applyNumberFormat="0" applyBorder="0" applyProtection="0">
      <alignment vertical="center"/>
    </xf>
    <xf numFmtId="0" fontId="11" fillId="19" borderId="0" applyNumberFormat="0" applyBorder="0" applyProtection="0">
      <alignment vertical="center"/>
    </xf>
    <xf numFmtId="0" fontId="11" fillId="20" borderId="0" applyNumberFormat="0" applyBorder="0" applyProtection="0">
      <alignment vertical="center"/>
    </xf>
    <xf numFmtId="0" fontId="11" fillId="21" borderId="0" applyNumberFormat="0" applyBorder="0" applyProtection="0">
      <alignment vertical="center"/>
    </xf>
    <xf numFmtId="0" fontId="11" fillId="3" borderId="0" applyNumberFormat="0" applyBorder="0" applyProtection="0">
      <alignment vertical="center"/>
    </xf>
    <xf numFmtId="0" fontId="11" fillId="22" borderId="0" applyNumberFormat="0" applyBorder="0" applyProtection="0">
      <alignment vertical="center"/>
    </xf>
    <xf numFmtId="0" fontId="11" fillId="18" borderId="0" applyNumberFormat="0" applyBorder="0" applyProtection="0">
      <alignment vertical="center"/>
    </xf>
    <xf numFmtId="0" fontId="11" fillId="19" borderId="0" applyNumberFormat="0" applyBorder="0" applyProtection="0">
      <alignment vertical="center"/>
    </xf>
    <xf numFmtId="0" fontId="11" fillId="23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5" borderId="12" applyNumberFormat="0" applyProtection="0">
      <alignment vertical="center"/>
    </xf>
    <xf numFmtId="0" fontId="15" fillId="24" borderId="13" applyNumberFormat="0" applyProtection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16" fillId="0" borderId="0" applyNumberFormat="0" applyBorder="0" applyProtection="0">
      <alignment vertical="center"/>
    </xf>
    <xf numFmtId="0" fontId="17" fillId="9" borderId="0" applyNumberFormat="0" applyBorder="0" applyProtection="0">
      <alignment vertical="center"/>
    </xf>
    <xf numFmtId="0" fontId="18" fillId="0" borderId="14" applyNumberFormat="0" applyProtection="0">
      <alignment vertical="center"/>
    </xf>
    <xf numFmtId="0" fontId="19" fillId="0" borderId="15" applyNumberFormat="0" applyProtection="0">
      <alignment vertical="center"/>
    </xf>
    <xf numFmtId="0" fontId="20" fillId="0" borderId="16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21" fillId="12" borderId="12" applyNumberFormat="0" applyProtection="0">
      <alignment vertical="center"/>
    </xf>
    <xf numFmtId="0" fontId="22" fillId="0" borderId="17" applyNumberFormat="0" applyProtection="0">
      <alignment vertical="center"/>
    </xf>
    <xf numFmtId="0" fontId="23" fillId="25" borderId="0" applyNumberFormat="0" applyBorder="0" applyProtection="0">
      <alignment vertical="center"/>
    </xf>
    <xf numFmtId="0" fontId="24" fillId="0" borderId="0"/>
    <xf numFmtId="0" fontId="1" fillId="0" borderId="0">
      <alignment vertical="center"/>
    </xf>
    <xf numFmtId="0" fontId="1" fillId="26" borderId="18" applyNumberFormat="0" applyProtection="0">
      <alignment vertical="center"/>
    </xf>
    <xf numFmtId="0" fontId="25" fillId="5" borderId="19" applyNumberFormat="0" applyProtection="0">
      <alignment vertical="center"/>
    </xf>
    <xf numFmtId="0" fontId="8" fillId="0" borderId="0"/>
    <xf numFmtId="183" fontId="8" fillId="0" borderId="0"/>
    <xf numFmtId="0" fontId="8" fillId="0" borderId="0"/>
    <xf numFmtId="0" fontId="26" fillId="0" borderId="0"/>
    <xf numFmtId="0" fontId="27" fillId="0" borderId="0" applyNumberFormat="0" applyBorder="0" applyProtection="0">
      <alignment vertical="center"/>
    </xf>
    <xf numFmtId="0" fontId="28" fillId="0" borderId="20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" fillId="0" borderId="0"/>
    <xf numFmtId="0" fontId="35" fillId="0" borderId="0">
      <alignment vertical="center"/>
    </xf>
    <xf numFmtId="0" fontId="24" fillId="0" borderId="0"/>
    <xf numFmtId="0" fontId="1" fillId="0" borderId="0"/>
    <xf numFmtId="0" fontId="17" fillId="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18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" borderId="12" applyNumberFormat="0" applyAlignment="0" applyProtection="0">
      <alignment vertical="center"/>
    </xf>
    <xf numFmtId="0" fontId="15" fillId="24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2" borderId="19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9" fillId="0" borderId="0"/>
    <xf numFmtId="0" fontId="8" fillId="0" borderId="0" applyNumberFormat="0" applyBorder="0" applyAlignment="0" applyProtection="0">
      <alignment vertical="center"/>
    </xf>
    <xf numFmtId="0" fontId="1" fillId="26" borderId="18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176" fontId="2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>
      <alignment vertical="center"/>
    </xf>
    <xf numFmtId="0" fontId="2" fillId="2" borderId="1" xfId="1" applyFont="1" applyFill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177" fontId="2" fillId="0" borderId="1" xfId="1" applyNumberFormat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176" fontId="4" fillId="5" borderId="1" xfId="1" applyNumberFormat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177" fontId="2" fillId="0" borderId="2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178" fontId="2" fillId="0" borderId="2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58" fontId="2" fillId="0" borderId="1" xfId="1" applyNumberFormat="1" applyFont="1" applyFill="1" applyBorder="1" applyAlignment="1">
      <alignment vertical="center" wrapText="1"/>
    </xf>
    <xf numFmtId="177" fontId="2" fillId="0" borderId="1" xfId="1" applyNumberFormat="1" applyFont="1" applyFill="1" applyBorder="1" applyAlignment="1">
      <alignment horizontal="center" vertical="center"/>
    </xf>
    <xf numFmtId="17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49" fontId="2" fillId="2" borderId="0" xfId="1" applyNumberFormat="1" applyFont="1" applyFill="1">
      <alignment vertical="center"/>
    </xf>
    <xf numFmtId="0" fontId="2" fillId="6" borderId="0" xfId="1" applyFont="1" applyFill="1" applyAlignment="1">
      <alignment horizontal="center" vertical="center"/>
    </xf>
    <xf numFmtId="0" fontId="2" fillId="6" borderId="0" xfId="1" applyFont="1" applyFill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6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36" fillId="2" borderId="0" xfId="1" applyFont="1" applyFill="1" applyAlignment="1">
      <alignment horizontal="center" vertical="top"/>
    </xf>
    <xf numFmtId="177" fontId="36" fillId="2" borderId="0" xfId="1" applyNumberFormat="1" applyFont="1" applyFill="1" applyAlignment="1">
      <alignment horizontal="center" vertical="top"/>
    </xf>
    <xf numFmtId="0" fontId="36" fillId="2" borderId="0" xfId="1" applyFont="1" applyFill="1" applyAlignment="1">
      <alignment horizontal="center" vertical="top"/>
    </xf>
    <xf numFmtId="0" fontId="36" fillId="2" borderId="0" xfId="1" applyFont="1" applyFill="1" applyAlignment="1">
      <alignment horizontal="left" vertical="top"/>
    </xf>
    <xf numFmtId="0" fontId="36" fillId="2" borderId="0" xfId="1" applyFont="1" applyFill="1" applyAlignment="1">
      <alignment vertical="top"/>
    </xf>
    <xf numFmtId="0" fontId="2" fillId="0" borderId="0" xfId="1" applyFont="1" applyAlignment="1">
      <alignment vertical="top"/>
    </xf>
    <xf numFmtId="14" fontId="36" fillId="2" borderId="0" xfId="1" applyNumberFormat="1" applyFont="1" applyFill="1" applyAlignment="1">
      <alignment horizontal="left" vertical="top"/>
    </xf>
    <xf numFmtId="0" fontId="2" fillId="2" borderId="0" xfId="1" applyFont="1" applyFill="1" applyAlignment="1">
      <alignment vertical="top"/>
    </xf>
    <xf numFmtId="0" fontId="37" fillId="2" borderId="1" xfId="1" applyFont="1" applyFill="1" applyBorder="1" applyAlignment="1">
      <alignment horizontal="center" vertical="center" wrapText="1"/>
    </xf>
    <xf numFmtId="177" fontId="37" fillId="2" borderId="1" xfId="1" applyNumberFormat="1" applyFont="1" applyFill="1" applyBorder="1" applyAlignment="1">
      <alignment horizontal="center" vertical="center"/>
    </xf>
    <xf numFmtId="0" fontId="37" fillId="2" borderId="1" xfId="1" applyFont="1" applyFill="1" applyBorder="1" applyAlignment="1">
      <alignment horizontal="center" vertical="center"/>
    </xf>
    <xf numFmtId="0" fontId="36" fillId="0" borderId="1" xfId="1" applyFont="1" applyBorder="1" applyAlignment="1">
      <alignment horizontal="left" vertical="top" wrapText="1"/>
    </xf>
    <xf numFmtId="0" fontId="36" fillId="0" borderId="1" xfId="1" applyFont="1" applyBorder="1" applyAlignment="1">
      <alignment horizontal="center" vertical="top" wrapText="1"/>
    </xf>
    <xf numFmtId="0" fontId="36" fillId="0" borderId="1" xfId="1" applyFont="1" applyBorder="1" applyAlignment="1">
      <alignment horizontal="center" vertical="center" wrapText="1"/>
    </xf>
    <xf numFmtId="0" fontId="36" fillId="0" borderId="0" xfId="1" applyFont="1" applyAlignment="1">
      <alignment horizontal="center" vertical="top"/>
    </xf>
    <xf numFmtId="0" fontId="2" fillId="0" borderId="1" xfId="1" applyFont="1" applyBorder="1" applyAlignment="1">
      <alignment horizontal="left" vertical="top" wrapText="1"/>
    </xf>
    <xf numFmtId="0" fontId="36" fillId="0" borderId="1" xfId="1" applyFont="1" applyBorder="1" applyAlignment="1">
      <alignment horizontal="center" vertical="top"/>
    </xf>
    <xf numFmtId="0" fontId="36" fillId="0" borderId="1" xfId="1" applyFont="1" applyBorder="1" applyAlignment="1">
      <alignment horizontal="center" vertical="center"/>
    </xf>
    <xf numFmtId="0" fontId="36" fillId="0" borderId="0" xfId="1" applyFont="1" applyAlignment="1">
      <alignment horizontal="left" vertical="top"/>
    </xf>
    <xf numFmtId="0" fontId="38" fillId="12" borderId="1" xfId="1" applyFont="1" applyFill="1" applyBorder="1" applyAlignment="1">
      <alignment horizontal="left" vertical="top"/>
    </xf>
    <xf numFmtId="0" fontId="38" fillId="12" borderId="1" xfId="1" applyFont="1" applyFill="1" applyBorder="1" applyAlignment="1">
      <alignment horizontal="center" vertical="top"/>
    </xf>
    <xf numFmtId="0" fontId="38" fillId="12" borderId="1" xfId="1" applyFont="1" applyFill="1" applyBorder="1" applyAlignment="1">
      <alignment horizontal="center" vertical="center"/>
    </xf>
    <xf numFmtId="177" fontId="36" fillId="12" borderId="1" xfId="1" applyNumberFormat="1" applyFont="1" applyFill="1" applyBorder="1" applyAlignment="1">
      <alignment horizontal="center" vertical="center"/>
    </xf>
    <xf numFmtId="177" fontId="36" fillId="12" borderId="1" xfId="1" applyNumberFormat="1" applyFont="1" applyFill="1" applyBorder="1" applyAlignment="1">
      <alignment horizontal="center" vertical="top"/>
    </xf>
    <xf numFmtId="0" fontId="37" fillId="3" borderId="1" xfId="1" applyFont="1" applyFill="1" applyBorder="1" applyAlignment="1">
      <alignment horizontal="left" vertical="top"/>
    </xf>
    <xf numFmtId="0" fontId="37" fillId="3" borderId="1" xfId="1" applyFont="1" applyFill="1" applyBorder="1" applyAlignment="1">
      <alignment horizontal="center" vertical="top"/>
    </xf>
    <xf numFmtId="177" fontId="39" fillId="3" borderId="1" xfId="1" applyNumberFormat="1" applyFont="1" applyFill="1" applyBorder="1" applyAlignment="1">
      <alignment horizontal="center" vertical="top"/>
    </xf>
    <xf numFmtId="177" fontId="2" fillId="2" borderId="0" xfId="1" applyNumberFormat="1" applyFont="1" applyFill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176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58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178" fontId="2" fillId="0" borderId="2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179" fontId="2" fillId="0" borderId="1" xfId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184" fontId="2" fillId="0" borderId="1" xfId="1" applyNumberFormat="1" applyFont="1" applyBorder="1" applyAlignment="1">
      <alignment horizontal="center" vertical="center" wrapText="1"/>
    </xf>
    <xf numFmtId="0" fontId="40" fillId="0" borderId="1" xfId="85" applyFill="1" applyBorder="1" applyAlignment="1">
      <alignment vertical="center" wrapText="1"/>
    </xf>
  </cellXfs>
  <cellStyles count="86">
    <cellStyle name="_ET_STYLE_NoName_00_" xfId="2" xr:uid="{00000000-0005-0000-0000-000000000000}"/>
    <cellStyle name="0,0_x000a__x000a_NA_x000a__x000a_" xfId="3" xr:uid="{00000000-0005-0000-0000-000001000000}"/>
    <cellStyle name="0,0_x000d__x000d_NA_x000d__x000d_" xfId="4" xr:uid="{00000000-0005-0000-0000-000002000000}"/>
    <cellStyle name="0,0_x005f_x000d__x005f_x000a_NA_x005f_x000d__x005f_x000a_" xfId="5" xr:uid="{00000000-0005-0000-0000-000003000000}"/>
    <cellStyle name="20% - Accent1" xfId="6" xr:uid="{00000000-0005-0000-0000-000004000000}"/>
    <cellStyle name="20% - Accent2" xfId="7" xr:uid="{00000000-0005-0000-0000-000005000000}"/>
    <cellStyle name="20% - Accent3" xfId="8" xr:uid="{00000000-0005-0000-0000-000006000000}"/>
    <cellStyle name="20% - Accent4" xfId="9" xr:uid="{00000000-0005-0000-0000-000007000000}"/>
    <cellStyle name="20% - Accent5" xfId="10" xr:uid="{00000000-0005-0000-0000-000008000000}"/>
    <cellStyle name="20% - Accent6" xfId="11" xr:uid="{00000000-0005-0000-0000-000009000000}"/>
    <cellStyle name="40% - Accent1" xfId="12" xr:uid="{00000000-0005-0000-0000-00000A000000}"/>
    <cellStyle name="40% - Accent2" xfId="13" xr:uid="{00000000-0005-0000-0000-00000B000000}"/>
    <cellStyle name="40% - Accent3" xfId="14" xr:uid="{00000000-0005-0000-0000-00000C000000}"/>
    <cellStyle name="40% - Accent4" xfId="15" xr:uid="{00000000-0005-0000-0000-00000D000000}"/>
    <cellStyle name="40% - Accent5" xfId="16" xr:uid="{00000000-0005-0000-0000-00000E000000}"/>
    <cellStyle name="40% - Accent6" xfId="17" xr:uid="{00000000-0005-0000-0000-00000F000000}"/>
    <cellStyle name="60% - Accent1" xfId="18" xr:uid="{00000000-0005-0000-0000-000010000000}"/>
    <cellStyle name="60% - Accent2" xfId="19" xr:uid="{00000000-0005-0000-0000-000011000000}"/>
    <cellStyle name="60% - Accent3" xfId="20" xr:uid="{00000000-0005-0000-0000-000012000000}"/>
    <cellStyle name="60% - Accent4" xfId="21" xr:uid="{00000000-0005-0000-0000-000013000000}"/>
    <cellStyle name="60% - Accent5" xfId="22" xr:uid="{00000000-0005-0000-0000-000014000000}"/>
    <cellStyle name="60% - Accent6" xfId="23" xr:uid="{00000000-0005-0000-0000-000015000000}"/>
    <cellStyle name="Accent1" xfId="24" xr:uid="{00000000-0005-0000-0000-000016000000}"/>
    <cellStyle name="Accent2" xfId="25" xr:uid="{00000000-0005-0000-0000-000017000000}"/>
    <cellStyle name="Accent3" xfId="26" xr:uid="{00000000-0005-0000-0000-000018000000}"/>
    <cellStyle name="Accent4" xfId="27" xr:uid="{00000000-0005-0000-0000-000019000000}"/>
    <cellStyle name="Accent5" xfId="28" xr:uid="{00000000-0005-0000-0000-00001A000000}"/>
    <cellStyle name="Accent6" xfId="29" xr:uid="{00000000-0005-0000-0000-00001B000000}"/>
    <cellStyle name="Bad" xfId="30" xr:uid="{00000000-0005-0000-0000-00001C000000}"/>
    <cellStyle name="Besuchter Hyperlink_budget BMW Deal…ng 20070530.xls" xfId="31" xr:uid="{00000000-0005-0000-0000-00001D000000}"/>
    <cellStyle name="Calculation" xfId="32" xr:uid="{00000000-0005-0000-0000-00001E000000}"/>
    <cellStyle name="Check Cell" xfId="33" xr:uid="{00000000-0005-0000-0000-00001F000000}"/>
    <cellStyle name="Comma" xfId="34" xr:uid="{00000000-0005-0000-0000-000020000000}"/>
    <cellStyle name="Currency" xfId="35" xr:uid="{00000000-0005-0000-0000-000021000000}"/>
    <cellStyle name="Currency 2" xfId="36" xr:uid="{00000000-0005-0000-0000-000022000000}"/>
    <cellStyle name="Dezimal 2" xfId="37" xr:uid="{00000000-0005-0000-0000-000023000000}"/>
    <cellStyle name="Euro" xfId="38" xr:uid="{00000000-0005-0000-0000-000024000000}"/>
    <cellStyle name="Explanatory Text" xfId="39" xr:uid="{00000000-0005-0000-0000-000025000000}"/>
    <cellStyle name="Good" xfId="40" xr:uid="{00000000-0005-0000-0000-000026000000}"/>
    <cellStyle name="Heading 1" xfId="41" xr:uid="{00000000-0005-0000-0000-000027000000}"/>
    <cellStyle name="Heading 2" xfId="42" xr:uid="{00000000-0005-0000-0000-000028000000}"/>
    <cellStyle name="Heading 3" xfId="43" xr:uid="{00000000-0005-0000-0000-000029000000}"/>
    <cellStyle name="Heading 4" xfId="44" xr:uid="{00000000-0005-0000-0000-00002A000000}"/>
    <cellStyle name="Input" xfId="45" xr:uid="{00000000-0005-0000-0000-00002B000000}"/>
    <cellStyle name="Linked Cell" xfId="46" xr:uid="{00000000-0005-0000-0000-00002C000000}"/>
    <cellStyle name="Neutral" xfId="47" xr:uid="{00000000-0005-0000-0000-00002D000000}"/>
    <cellStyle name="Normal 2" xfId="48" xr:uid="{00000000-0005-0000-0000-00002E000000}"/>
    <cellStyle name="Normal 3" xfId="49" xr:uid="{00000000-0005-0000-0000-00002F000000}"/>
    <cellStyle name="Note" xfId="50" xr:uid="{00000000-0005-0000-0000-000030000000}"/>
    <cellStyle name="Output" xfId="51" xr:uid="{00000000-0005-0000-0000-000031000000}"/>
    <cellStyle name="Standard 2" xfId="52" xr:uid="{00000000-0005-0000-0000-000032000000}"/>
    <cellStyle name="Standard 4" xfId="53" xr:uid="{00000000-0005-0000-0000-000033000000}"/>
    <cellStyle name="Standard_080529_FB_Verkaufsstundensätze gkk" xfId="54" xr:uid="{00000000-0005-0000-0000-000034000000}"/>
    <cellStyle name="Style 1" xfId="55" xr:uid="{00000000-0005-0000-0000-000035000000}"/>
    <cellStyle name="Title" xfId="56" xr:uid="{00000000-0005-0000-0000-000036000000}"/>
    <cellStyle name="Total" xfId="57" xr:uid="{00000000-0005-0000-0000-000037000000}"/>
    <cellStyle name="Warning Text" xfId="58" xr:uid="{00000000-0005-0000-0000-000038000000}"/>
    <cellStyle name="标题 1 2" xfId="59" xr:uid="{00000000-0005-0000-0000-000039000000}"/>
    <cellStyle name="标题 2 2" xfId="60" xr:uid="{00000000-0005-0000-0000-00003A000000}"/>
    <cellStyle name="标题 3 2" xfId="61" xr:uid="{00000000-0005-0000-0000-00003B000000}"/>
    <cellStyle name="标题 4 2" xfId="62" xr:uid="{00000000-0005-0000-0000-00003C000000}"/>
    <cellStyle name="标题 5" xfId="63" xr:uid="{00000000-0005-0000-0000-00003D000000}"/>
    <cellStyle name="差 2" xfId="64" xr:uid="{00000000-0005-0000-0000-00003E000000}"/>
    <cellStyle name="常规" xfId="0" builtinId="0"/>
    <cellStyle name="常规 2" xfId="1" xr:uid="{00000000-0005-0000-0000-000040000000}"/>
    <cellStyle name="常规 2 2" xfId="65" xr:uid="{00000000-0005-0000-0000-000041000000}"/>
    <cellStyle name="常规 3" xfId="66" xr:uid="{00000000-0005-0000-0000-000042000000}"/>
    <cellStyle name="常规 4" xfId="67" xr:uid="{00000000-0005-0000-0000-000043000000}"/>
    <cellStyle name="常规 6" xfId="68" xr:uid="{00000000-0005-0000-0000-000044000000}"/>
    <cellStyle name="超链接" xfId="85" builtinId="8"/>
    <cellStyle name="好 2" xfId="69" xr:uid="{00000000-0005-0000-0000-000045000000}"/>
    <cellStyle name="汇总 2" xfId="70" xr:uid="{00000000-0005-0000-0000-000046000000}"/>
    <cellStyle name="货币 2" xfId="71" xr:uid="{00000000-0005-0000-0000-000047000000}"/>
    <cellStyle name="货币 3" xfId="72" xr:uid="{00000000-0005-0000-0000-000048000000}"/>
    <cellStyle name="计算 2" xfId="73" xr:uid="{00000000-0005-0000-0000-000049000000}"/>
    <cellStyle name="检查单元格 2" xfId="74" xr:uid="{00000000-0005-0000-0000-00004A000000}"/>
    <cellStyle name="解释性文本 2" xfId="75" xr:uid="{00000000-0005-0000-0000-00004B000000}"/>
    <cellStyle name="警告文本 2" xfId="76" xr:uid="{00000000-0005-0000-0000-00004C000000}"/>
    <cellStyle name="链接单元格 2" xfId="77" xr:uid="{00000000-0005-0000-0000-00004D000000}"/>
    <cellStyle name="适中 2" xfId="78" xr:uid="{00000000-0005-0000-0000-00004E000000}"/>
    <cellStyle name="输出 2" xfId="79" xr:uid="{00000000-0005-0000-0000-00004F000000}"/>
    <cellStyle name="输入 2" xfId="80" xr:uid="{00000000-0005-0000-0000-000050000000}"/>
    <cellStyle name="样式 1" xfId="81" xr:uid="{00000000-0005-0000-0000-000051000000}"/>
    <cellStyle name="样式 1 2" xfId="82" xr:uid="{00000000-0005-0000-0000-000052000000}"/>
    <cellStyle name="一般_Sheet1" xfId="83" xr:uid="{00000000-0005-0000-0000-000053000000}"/>
    <cellStyle name="注释 2" xfId="84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819150" cy="571698"/>
    <xdr:pic>
      <xdr:nvPicPr>
        <xdr:cNvPr id="2" name="Picture 396">
          <a:extLst>
            <a:ext uri="{FF2B5EF4-FFF2-40B4-BE49-F238E27FC236}">
              <a16:creationId xmlns:a16="http://schemas.microsoft.com/office/drawing/2014/main" id="{2E50F0CB-46DC-48D6-8E07-1D3EF4A1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1038224</xdr:colOff>
      <xdr:row>0</xdr:row>
      <xdr:rowOff>590550</xdr:rowOff>
    </xdr:to>
    <xdr:pic>
      <xdr:nvPicPr>
        <xdr:cNvPr id="2" name="图片 1" descr="L:\Shanghai GM\logo\2015上汽通用汽车LOGO\上汽通用汽车LOGO.jpg">
          <a:extLst>
            <a:ext uri="{FF2B5EF4-FFF2-40B4-BE49-F238E27FC236}">
              <a16:creationId xmlns:a16="http://schemas.microsoft.com/office/drawing/2014/main" id="{4F3885E6-F31E-432A-93C2-C429C0C57A0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103822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id="{0D62CFD1-66F4-479B-844C-C975BC0D4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5128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0"/>
  <sheetViews>
    <sheetView view="pageBreakPreview" topLeftCell="A19" zoomScale="80" zoomScaleSheetLayoutView="80" workbookViewId="0">
      <selection activeCell="G45" sqref="G45"/>
    </sheetView>
  </sheetViews>
  <sheetFormatPr defaultColWidth="9" defaultRowHeight="12.9"/>
  <cols>
    <col min="1" max="1" width="28.4609375" style="1" customWidth="1" collapsed="1"/>
    <col min="2" max="2" width="17.23046875" style="2" customWidth="1" collapsed="1"/>
    <col min="3" max="3" width="39" style="5" customWidth="1"/>
    <col min="4" max="4" width="12.61328125" style="5" customWidth="1"/>
    <col min="5" max="5" width="9.23046875" style="4" customWidth="1"/>
    <col min="6" max="6" width="10.23046875" style="4" customWidth="1"/>
    <col min="7" max="7" width="11.765625" style="4" customWidth="1"/>
    <col min="8" max="8" width="32.15234375" style="3" customWidth="1"/>
    <col min="9" max="9" width="30.23046875" style="2" customWidth="1"/>
    <col min="10" max="16384" width="9" style="1"/>
  </cols>
  <sheetData>
    <row r="1" spans="1:9" ht="28.5" customHeight="1">
      <c r="A1" s="46"/>
      <c r="B1" s="46"/>
      <c r="C1" s="46"/>
      <c r="D1" s="42"/>
    </row>
    <row r="2" spans="1:9">
      <c r="A2" s="1" t="s">
        <v>57</v>
      </c>
      <c r="B2" s="47" t="s">
        <v>56</v>
      </c>
      <c r="C2" s="47"/>
      <c r="D2" s="47"/>
      <c r="E2" s="47"/>
    </row>
    <row r="3" spans="1:9">
      <c r="A3" s="1" t="s">
        <v>55</v>
      </c>
      <c r="B3" s="41" t="s">
        <v>54</v>
      </c>
      <c r="C3" s="41"/>
      <c r="D3" s="40"/>
    </row>
    <row r="4" spans="1:9">
      <c r="A4" s="1" t="s">
        <v>53</v>
      </c>
      <c r="B4" s="2" t="s">
        <v>52</v>
      </c>
    </row>
    <row r="5" spans="1:9" ht="9.75" customHeight="1">
      <c r="A5" s="1" t="s">
        <v>51</v>
      </c>
    </row>
    <row r="6" spans="1:9" ht="11.25" customHeight="1">
      <c r="A6" s="1" t="s">
        <v>50</v>
      </c>
      <c r="B6" s="2" t="s">
        <v>49</v>
      </c>
    </row>
    <row r="7" spans="1:9" s="5" customFormat="1">
      <c r="A7" s="48" t="s">
        <v>48</v>
      </c>
      <c r="B7" s="49"/>
      <c r="C7" s="38" t="s">
        <v>47</v>
      </c>
      <c r="D7" s="39" t="s">
        <v>46</v>
      </c>
      <c r="E7" s="39" t="s">
        <v>45</v>
      </c>
      <c r="F7" s="39" t="s">
        <v>44</v>
      </c>
      <c r="G7" s="39" t="s">
        <v>43</v>
      </c>
      <c r="H7" s="38" t="s">
        <v>42</v>
      </c>
      <c r="I7" s="2"/>
    </row>
    <row r="8" spans="1:9" s="5" customFormat="1">
      <c r="A8" s="18" t="s">
        <v>41</v>
      </c>
      <c r="B8" s="17"/>
      <c r="C8" s="16"/>
      <c r="D8" s="16"/>
      <c r="E8" s="15"/>
      <c r="F8" s="15"/>
      <c r="G8" s="15"/>
      <c r="H8" s="14"/>
      <c r="I8" s="2"/>
    </row>
    <row r="9" spans="1:9" s="5" customFormat="1" ht="89.25" customHeight="1">
      <c r="A9" s="50" t="s">
        <v>40</v>
      </c>
      <c r="B9" s="37" t="s">
        <v>39</v>
      </c>
      <c r="C9" s="36" t="s">
        <v>38</v>
      </c>
      <c r="D9" s="35">
        <v>418</v>
      </c>
      <c r="E9" s="11">
        <v>2</v>
      </c>
      <c r="F9" s="11">
        <v>3</v>
      </c>
      <c r="G9" s="12">
        <v>0</v>
      </c>
      <c r="H9" s="34" t="s">
        <v>37</v>
      </c>
      <c r="I9" s="2"/>
    </row>
    <row r="10" spans="1:9" s="19" customFormat="1" ht="25.75">
      <c r="A10" s="51"/>
      <c r="B10" s="52" t="s">
        <v>36</v>
      </c>
      <c r="C10" s="21" t="s">
        <v>35</v>
      </c>
      <c r="D10" s="24">
        <v>418</v>
      </c>
      <c r="E10" s="29">
        <v>1</v>
      </c>
      <c r="F10" s="29">
        <v>4</v>
      </c>
      <c r="G10" s="29">
        <f t="shared" ref="G10:G18" si="0">D10*E10*F10</f>
        <v>1672</v>
      </c>
      <c r="H10" s="25"/>
    </row>
    <row r="11" spans="1:9" s="19" customFormat="1" ht="30.75" customHeight="1">
      <c r="A11" s="51"/>
      <c r="B11" s="53"/>
      <c r="C11" s="21" t="s">
        <v>34</v>
      </c>
      <c r="D11" s="24">
        <v>366</v>
      </c>
      <c r="E11" s="29">
        <v>1</v>
      </c>
      <c r="F11" s="29">
        <v>6</v>
      </c>
      <c r="G11" s="29">
        <f t="shared" si="0"/>
        <v>2196</v>
      </c>
      <c r="H11" s="25"/>
    </row>
    <row r="12" spans="1:9" s="19" customFormat="1" ht="22" customHeight="1">
      <c r="A12" s="51"/>
      <c r="B12" s="53"/>
      <c r="C12" s="21" t="s">
        <v>33</v>
      </c>
      <c r="D12" s="24">
        <v>852.89</v>
      </c>
      <c r="E12" s="29">
        <v>1</v>
      </c>
      <c r="F12" s="29">
        <v>1</v>
      </c>
      <c r="G12" s="22">
        <f t="shared" si="0"/>
        <v>852.89</v>
      </c>
      <c r="H12" s="25"/>
    </row>
    <row r="13" spans="1:9" s="19" customFormat="1" ht="22" customHeight="1">
      <c r="A13" s="51"/>
      <c r="B13" s="53"/>
      <c r="C13" s="21" t="s">
        <v>32</v>
      </c>
      <c r="D13" s="24">
        <v>1050</v>
      </c>
      <c r="E13" s="29">
        <v>1</v>
      </c>
      <c r="F13" s="29">
        <v>1</v>
      </c>
      <c r="G13" s="22">
        <f t="shared" si="0"/>
        <v>1050</v>
      </c>
      <c r="H13" s="25"/>
    </row>
    <row r="14" spans="1:9" s="19" customFormat="1" ht="22" customHeight="1">
      <c r="A14" s="51"/>
      <c r="B14" s="53"/>
      <c r="C14" s="21" t="s">
        <v>59</v>
      </c>
      <c r="D14" s="24">
        <v>418</v>
      </c>
      <c r="E14" s="29">
        <v>1</v>
      </c>
      <c r="F14" s="29">
        <v>3</v>
      </c>
      <c r="G14" s="22">
        <f t="shared" si="0"/>
        <v>1254</v>
      </c>
      <c r="H14" s="25"/>
    </row>
    <row r="15" spans="1:9" s="19" customFormat="1" ht="24.75" customHeight="1">
      <c r="A15" s="33" t="s">
        <v>31</v>
      </c>
      <c r="B15" s="33"/>
      <c r="C15" s="32" t="s">
        <v>30</v>
      </c>
      <c r="D15" s="24">
        <v>38</v>
      </c>
      <c r="E15" s="29">
        <v>1</v>
      </c>
      <c r="F15" s="23">
        <v>3</v>
      </c>
      <c r="G15" s="22">
        <f t="shared" si="0"/>
        <v>114</v>
      </c>
      <c r="H15" s="24"/>
      <c r="I15" s="20"/>
    </row>
    <row r="16" spans="1:9" s="19" customFormat="1" ht="20.149999999999999" customHeight="1">
      <c r="A16" s="45" t="s">
        <v>29</v>
      </c>
      <c r="B16" s="45"/>
      <c r="C16" s="21" t="s">
        <v>28</v>
      </c>
      <c r="D16" s="24">
        <v>166</v>
      </c>
      <c r="E16" s="23">
        <v>1</v>
      </c>
      <c r="F16" s="29">
        <v>10</v>
      </c>
      <c r="G16" s="22">
        <f t="shared" si="0"/>
        <v>1660</v>
      </c>
      <c r="H16" s="28" t="s">
        <v>25</v>
      </c>
      <c r="I16" s="20"/>
    </row>
    <row r="17" spans="1:9" s="19" customFormat="1" ht="20.149999999999999" customHeight="1">
      <c r="A17" s="45"/>
      <c r="B17" s="45"/>
      <c r="C17" s="21" t="s">
        <v>27</v>
      </c>
      <c r="D17" s="30">
        <v>146.69900000000001</v>
      </c>
      <c r="E17" s="23">
        <v>2</v>
      </c>
      <c r="F17" s="29">
        <v>10</v>
      </c>
      <c r="G17" s="26">
        <f t="shared" si="0"/>
        <v>2933.9800000000005</v>
      </c>
      <c r="H17" s="28"/>
      <c r="I17" s="20"/>
    </row>
    <row r="18" spans="1:9" s="19" customFormat="1" ht="20.149999999999999" customHeight="1">
      <c r="A18" s="45"/>
      <c r="B18" s="45"/>
      <c r="C18" s="21" t="s">
        <v>26</v>
      </c>
      <c r="D18" s="30">
        <v>198.8613</v>
      </c>
      <c r="E18" s="23">
        <v>2</v>
      </c>
      <c r="F18" s="29">
        <v>15</v>
      </c>
      <c r="G18" s="26">
        <f t="shared" si="0"/>
        <v>5965.8389999999999</v>
      </c>
      <c r="H18" s="28" t="s">
        <v>25</v>
      </c>
      <c r="I18" s="20"/>
    </row>
    <row r="19" spans="1:9" s="5" customFormat="1">
      <c r="A19" s="18" t="s">
        <v>24</v>
      </c>
      <c r="B19" s="17"/>
      <c r="C19" s="16"/>
      <c r="D19" s="16"/>
      <c r="E19" s="15"/>
      <c r="F19" s="15"/>
      <c r="G19" s="15"/>
      <c r="H19" s="14"/>
      <c r="I19" s="2"/>
    </row>
    <row r="20" spans="1:9" s="19" customFormat="1">
      <c r="A20" s="54" t="s">
        <v>23</v>
      </c>
      <c r="B20" s="54"/>
      <c r="C20" s="21"/>
      <c r="D20" s="22">
        <v>587.75</v>
      </c>
      <c r="E20" s="23">
        <v>1</v>
      </c>
      <c r="F20" s="23">
        <v>4</v>
      </c>
      <c r="G20" s="22">
        <f>D20*E20*F20</f>
        <v>2351</v>
      </c>
      <c r="H20" s="21"/>
      <c r="I20" s="20"/>
    </row>
    <row r="21" spans="1:9" s="19" customFormat="1" ht="13" customHeight="1">
      <c r="A21" s="55" t="s">
        <v>22</v>
      </c>
      <c r="B21" s="56"/>
      <c r="C21" s="21" t="s">
        <v>21</v>
      </c>
      <c r="D21" s="22">
        <v>4600</v>
      </c>
      <c r="E21" s="23">
        <v>2</v>
      </c>
      <c r="F21" s="23">
        <v>1</v>
      </c>
      <c r="G21" s="22">
        <f>D21*E21*F21</f>
        <v>9200</v>
      </c>
      <c r="H21" s="21"/>
      <c r="I21" s="20"/>
    </row>
    <row r="22" spans="1:9" s="19" customFormat="1">
      <c r="A22" s="57"/>
      <c r="B22" s="58"/>
      <c r="C22" s="21" t="s">
        <v>20</v>
      </c>
      <c r="D22" s="22">
        <v>4600</v>
      </c>
      <c r="E22" s="23">
        <v>2</v>
      </c>
      <c r="F22" s="23">
        <v>1</v>
      </c>
      <c r="G22" s="22">
        <f>D22*E22*F22</f>
        <v>9200</v>
      </c>
      <c r="H22" s="21"/>
      <c r="I22" s="20"/>
    </row>
    <row r="23" spans="1:9" s="19" customFormat="1">
      <c r="A23" s="57"/>
      <c r="B23" s="58"/>
      <c r="C23" s="21" t="s">
        <v>19</v>
      </c>
      <c r="D23" s="22">
        <v>1200</v>
      </c>
      <c r="E23" s="23">
        <v>2</v>
      </c>
      <c r="F23" s="23">
        <v>2</v>
      </c>
      <c r="G23" s="22">
        <f>D23*E23*F23</f>
        <v>4800</v>
      </c>
      <c r="H23" s="21"/>
      <c r="I23" s="20"/>
    </row>
    <row r="24" spans="1:9" s="19" customFormat="1">
      <c r="A24" s="59"/>
      <c r="B24" s="60"/>
      <c r="C24" s="21" t="s">
        <v>18</v>
      </c>
      <c r="D24" s="22">
        <v>947</v>
      </c>
      <c r="E24" s="23">
        <v>1</v>
      </c>
      <c r="F24" s="23">
        <v>1</v>
      </c>
      <c r="G24" s="22">
        <f>D24*E24*F24</f>
        <v>947</v>
      </c>
      <c r="H24" s="21"/>
      <c r="I24" s="20"/>
    </row>
    <row r="25" spans="1:9" s="5" customFormat="1" ht="25.75">
      <c r="A25" s="18" t="s">
        <v>17</v>
      </c>
      <c r="B25" s="17"/>
      <c r="C25" s="16"/>
      <c r="D25" s="16"/>
      <c r="E25" s="15"/>
      <c r="F25" s="15"/>
      <c r="G25" s="15"/>
      <c r="H25" s="14"/>
      <c r="I25" s="2"/>
    </row>
    <row r="26" spans="1:9" s="19" customFormat="1">
      <c r="A26" s="54" t="s">
        <v>16</v>
      </c>
      <c r="B26" s="54"/>
      <c r="C26" s="21" t="s">
        <v>11</v>
      </c>
      <c r="D26" s="22">
        <v>2200</v>
      </c>
      <c r="E26" s="23">
        <v>1</v>
      </c>
      <c r="F26" s="23">
        <v>2</v>
      </c>
      <c r="G26" s="22">
        <f>D26*E26*F26</f>
        <v>4400</v>
      </c>
      <c r="H26" s="21"/>
      <c r="I26" s="20"/>
    </row>
    <row r="27" spans="1:9" s="19" customFormat="1">
      <c r="A27" s="54" t="s">
        <v>15</v>
      </c>
      <c r="B27" s="54"/>
      <c r="C27" s="21" t="s">
        <v>11</v>
      </c>
      <c r="D27" s="22">
        <v>2200</v>
      </c>
      <c r="E27" s="23">
        <v>1</v>
      </c>
      <c r="F27" s="23">
        <v>2</v>
      </c>
      <c r="G27" s="22">
        <f>D27*E27*F27</f>
        <v>4400</v>
      </c>
      <c r="H27" s="21"/>
      <c r="I27" s="20"/>
    </row>
    <row r="28" spans="1:9" s="19" customFormat="1">
      <c r="A28" s="54" t="s">
        <v>14</v>
      </c>
      <c r="B28" s="54"/>
      <c r="C28" s="21" t="s">
        <v>11</v>
      </c>
      <c r="D28" s="22">
        <v>2200</v>
      </c>
      <c r="E28" s="23">
        <v>1</v>
      </c>
      <c r="F28" s="23">
        <v>3</v>
      </c>
      <c r="G28" s="22">
        <f>D28*E28*F28</f>
        <v>6600</v>
      </c>
      <c r="H28" s="21"/>
      <c r="I28" s="20"/>
    </row>
    <row r="29" spans="1:9" s="19" customFormat="1">
      <c r="A29" s="54" t="s">
        <v>13</v>
      </c>
      <c r="B29" s="54"/>
      <c r="C29" s="21" t="s">
        <v>11</v>
      </c>
      <c r="D29" s="22">
        <v>2200</v>
      </c>
      <c r="E29" s="23">
        <v>1</v>
      </c>
      <c r="F29" s="23">
        <v>1</v>
      </c>
      <c r="G29" s="22">
        <f>D29*E29*F29</f>
        <v>2200</v>
      </c>
      <c r="H29" s="21"/>
      <c r="I29" s="20"/>
    </row>
    <row r="30" spans="1:9" s="19" customFormat="1">
      <c r="A30" s="54" t="s">
        <v>12</v>
      </c>
      <c r="B30" s="54"/>
      <c r="C30" s="21" t="s">
        <v>11</v>
      </c>
      <c r="D30" s="22">
        <v>1100</v>
      </c>
      <c r="E30" s="23">
        <v>3</v>
      </c>
      <c r="F30" s="23">
        <v>3</v>
      </c>
      <c r="G30" s="22">
        <f>D30*E30*F30</f>
        <v>9900</v>
      </c>
      <c r="H30" s="21"/>
      <c r="I30" s="20"/>
    </row>
    <row r="31" spans="1:9" s="5" customFormat="1">
      <c r="A31" s="18" t="s">
        <v>10</v>
      </c>
      <c r="B31" s="17"/>
      <c r="C31" s="18"/>
      <c r="D31" s="16"/>
      <c r="E31" s="15"/>
      <c r="F31" s="15"/>
      <c r="G31" s="15"/>
      <c r="H31" s="14"/>
      <c r="I31" s="2"/>
    </row>
    <row r="32" spans="1:9" s="19" customFormat="1" ht="25.5" customHeight="1">
      <c r="A32" s="21" t="s">
        <v>9</v>
      </c>
      <c r="B32" s="21"/>
      <c r="C32" s="25"/>
      <c r="D32" s="24">
        <v>500</v>
      </c>
      <c r="E32" s="23">
        <v>1</v>
      </c>
      <c r="F32" s="23">
        <v>8</v>
      </c>
      <c r="G32" s="22">
        <f>D32*E32*F32</f>
        <v>4000</v>
      </c>
      <c r="H32" s="21"/>
      <c r="I32" s="20"/>
    </row>
    <row r="33" spans="1:9" s="19" customFormat="1" ht="25.5" customHeight="1">
      <c r="A33" s="21" t="s">
        <v>8</v>
      </c>
      <c r="B33" s="21"/>
      <c r="C33" s="25"/>
      <c r="D33" s="26">
        <v>286.90750000000003</v>
      </c>
      <c r="E33" s="23">
        <v>1</v>
      </c>
      <c r="F33" s="23">
        <v>8</v>
      </c>
      <c r="G33" s="26">
        <v>2295.2600000000002</v>
      </c>
      <c r="H33" s="21"/>
      <c r="I33" s="20"/>
    </row>
    <row r="34" spans="1:9" s="19" customFormat="1" ht="25.5" customHeight="1">
      <c r="A34" s="21" t="s">
        <v>7</v>
      </c>
      <c r="B34" s="21"/>
      <c r="C34" s="25" t="s">
        <v>58</v>
      </c>
      <c r="D34" s="24">
        <v>510</v>
      </c>
      <c r="E34" s="23">
        <v>1</v>
      </c>
      <c r="F34" s="23">
        <v>1</v>
      </c>
      <c r="G34" s="22">
        <f>D34*E34*F34</f>
        <v>510</v>
      </c>
      <c r="H34" s="21"/>
      <c r="I34" s="20"/>
    </row>
    <row r="35" spans="1:9" s="19" customFormat="1" ht="25.5" customHeight="1">
      <c r="A35" s="25" t="s">
        <v>61</v>
      </c>
      <c r="B35" s="27"/>
      <c r="D35" s="31">
        <v>42000</v>
      </c>
      <c r="E35" s="23">
        <v>1</v>
      </c>
      <c r="F35" s="23">
        <v>1</v>
      </c>
      <c r="G35" s="22">
        <f>D35*E35*F35</f>
        <v>42000</v>
      </c>
      <c r="H35" s="27"/>
      <c r="I35" s="20"/>
    </row>
    <row r="36" spans="1:9" s="5" customFormat="1" ht="30.75" customHeight="1">
      <c r="A36" s="18" t="s">
        <v>6</v>
      </c>
      <c r="B36" s="17"/>
      <c r="C36" s="16"/>
      <c r="D36" s="16"/>
      <c r="E36" s="15"/>
      <c r="F36" s="15"/>
      <c r="G36" s="15"/>
      <c r="H36" s="14"/>
      <c r="I36" s="2" t="s">
        <v>60</v>
      </c>
    </row>
    <row r="37" spans="1:9" s="5" customFormat="1">
      <c r="A37" s="10" t="s">
        <v>5</v>
      </c>
      <c r="B37" s="10"/>
      <c r="C37" s="13"/>
      <c r="D37" s="12">
        <v>0</v>
      </c>
      <c r="E37" s="12">
        <v>0</v>
      </c>
      <c r="F37" s="12">
        <v>0</v>
      </c>
      <c r="G37" s="11">
        <f>D37*E37*F37</f>
        <v>0</v>
      </c>
      <c r="H37" s="10" t="s">
        <v>4</v>
      </c>
    </row>
    <row r="38" spans="1:9" s="5" customFormat="1" ht="25.75">
      <c r="A38" s="10" t="s">
        <v>3</v>
      </c>
      <c r="B38" s="10"/>
      <c r="C38" s="13"/>
      <c r="D38" s="12">
        <f>SUM(G9:G37)</f>
        <v>120501.969</v>
      </c>
      <c r="E38" s="11">
        <v>0.1</v>
      </c>
      <c r="F38" s="11">
        <v>1</v>
      </c>
      <c r="G38" s="11">
        <f>D38*E38*F38</f>
        <v>12050.196900000001</v>
      </c>
      <c r="H38" s="10" t="s">
        <v>2</v>
      </c>
    </row>
    <row r="39" spans="1:9" ht="14.25" customHeight="1">
      <c r="A39" s="8" t="s">
        <v>1</v>
      </c>
      <c r="B39" s="7"/>
      <c r="C39" s="7"/>
      <c r="D39" s="7"/>
      <c r="E39" s="6"/>
      <c r="F39" s="6"/>
      <c r="G39" s="6">
        <f>SUM(G8:G38)</f>
        <v>132552.16589999999</v>
      </c>
      <c r="H39" s="9"/>
    </row>
    <row r="40" spans="1:9">
      <c r="A40" s="8" t="s">
        <v>0</v>
      </c>
      <c r="B40" s="7"/>
      <c r="C40" s="7"/>
      <c r="D40" s="7"/>
      <c r="E40" s="6"/>
      <c r="F40" s="6"/>
      <c r="G40" s="6">
        <f>G39*1.06</f>
        <v>140505.295854</v>
      </c>
    </row>
  </sheetData>
  <mergeCells count="14">
    <mergeCell ref="A29:B29"/>
    <mergeCell ref="A30:B30"/>
    <mergeCell ref="A20:B20"/>
    <mergeCell ref="A26:B26"/>
    <mergeCell ref="A27:B27"/>
    <mergeCell ref="A28:B28"/>
    <mergeCell ref="A21:B24"/>
    <mergeCell ref="A16:A18"/>
    <mergeCell ref="B16:B18"/>
    <mergeCell ref="A1:C1"/>
    <mergeCell ref="B2:E2"/>
    <mergeCell ref="A7:B7"/>
    <mergeCell ref="A9:A14"/>
    <mergeCell ref="B10:B14"/>
  </mergeCells>
  <phoneticPr fontId="3" type="noConversion"/>
  <pageMargins left="0.60972222222222228" right="0.17916666666666667" top="0.4" bottom="0.50902777777777775" header="0.32916666666666666" footer="0.51111111111111107"/>
  <pageSetup paperSize="9" scale="55" firstPageNumber="42949631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F2D61-4C0C-42B9-9C38-91EEE3CCD42B}">
  <sheetPr>
    <outlinePr summaryBelow="0" summaryRight="0"/>
    <pageSetUpPr fitToPage="1"/>
  </sheetPr>
  <dimension ref="A1:G17"/>
  <sheetViews>
    <sheetView view="pageBreakPreview" topLeftCell="A11" zoomScaleSheetLayoutView="100" workbookViewId="0">
      <selection activeCell="D10" sqref="D10"/>
    </sheetView>
  </sheetViews>
  <sheetFormatPr defaultColWidth="9.53515625" defaultRowHeight="14.25" customHeight="1"/>
  <cols>
    <col min="1" max="1" width="25.921875" style="1" customWidth="1" collapsed="1"/>
    <col min="2" max="2" width="14.69140625" style="5" bestFit="1" customWidth="1"/>
    <col min="3" max="3" width="14.3828125" style="88" customWidth="1"/>
    <col min="4" max="4" width="15.61328125" style="88" bestFit="1" customWidth="1"/>
    <col min="5" max="5" width="14" style="88" bestFit="1" customWidth="1"/>
    <col min="6" max="6" width="13.07421875" style="5" customWidth="1"/>
    <col min="7" max="7" width="41.61328125" style="2" customWidth="1"/>
    <col min="8" max="16384" width="9.53515625" style="1"/>
  </cols>
  <sheetData>
    <row r="1" spans="1:7" s="65" customFormat="1" ht="48" customHeight="1">
      <c r="A1" s="61"/>
      <c r="B1" s="61"/>
      <c r="C1" s="62"/>
      <c r="D1" s="62"/>
      <c r="E1" s="62"/>
      <c r="F1" s="63"/>
      <c r="G1" s="64"/>
    </row>
    <row r="2" spans="1:7" s="65" customFormat="1" ht="12.9">
      <c r="A2" s="64" t="s">
        <v>57</v>
      </c>
      <c r="B2" s="66" t="s">
        <v>62</v>
      </c>
      <c r="C2" s="62"/>
      <c r="D2" s="62"/>
      <c r="E2" s="62"/>
      <c r="F2" s="63"/>
      <c r="G2" s="64"/>
    </row>
    <row r="3" spans="1:7" s="65" customFormat="1" ht="11.6">
      <c r="A3" s="64" t="s">
        <v>55</v>
      </c>
      <c r="B3" s="67" t="s">
        <v>63</v>
      </c>
      <c r="C3" s="62"/>
      <c r="D3" s="62"/>
      <c r="E3" s="62"/>
      <c r="F3" s="63"/>
      <c r="G3" s="64"/>
    </row>
    <row r="4" spans="1:7" s="65" customFormat="1" ht="11.6" hidden="1">
      <c r="A4" s="64" t="s">
        <v>64</v>
      </c>
      <c r="C4" s="62"/>
      <c r="D4" s="62"/>
      <c r="E4" s="62"/>
      <c r="F4" s="63"/>
      <c r="G4" s="64"/>
    </row>
    <row r="5" spans="1:7" s="65" customFormat="1" ht="11.6">
      <c r="A5" s="64" t="s">
        <v>65</v>
      </c>
      <c r="C5" s="62"/>
      <c r="D5" s="62"/>
      <c r="E5" s="62"/>
      <c r="F5" s="63"/>
      <c r="G5" s="64"/>
    </row>
    <row r="6" spans="1:7" s="65" customFormat="1" ht="12.9">
      <c r="A6" s="64" t="s">
        <v>66</v>
      </c>
      <c r="B6" s="68" t="s">
        <v>67</v>
      </c>
      <c r="C6" s="62"/>
      <c r="D6" s="62"/>
      <c r="E6" s="62"/>
      <c r="F6" s="63"/>
      <c r="G6" s="64"/>
    </row>
    <row r="7" spans="1:7" s="63" customFormat="1" ht="29.6" customHeight="1">
      <c r="A7" s="69" t="s">
        <v>68</v>
      </c>
      <c r="B7" s="69" t="s">
        <v>69</v>
      </c>
      <c r="C7" s="70" t="s">
        <v>70</v>
      </c>
      <c r="D7" s="70" t="s">
        <v>71</v>
      </c>
      <c r="E7" s="70" t="s">
        <v>72</v>
      </c>
      <c r="F7" s="71" t="s">
        <v>73</v>
      </c>
      <c r="G7" s="64"/>
    </row>
    <row r="8" spans="1:7" s="75" customFormat="1" ht="18.899999999999999" customHeight="1">
      <c r="A8" s="72" t="s">
        <v>74</v>
      </c>
      <c r="B8" s="73"/>
      <c r="C8" s="74">
        <v>392.55</v>
      </c>
      <c r="D8" s="74">
        <v>1</v>
      </c>
      <c r="E8" s="74">
        <v>1</v>
      </c>
      <c r="F8" s="74">
        <f>C8*D8*E8</f>
        <v>392.55</v>
      </c>
    </row>
    <row r="9" spans="1:7" s="75" customFormat="1" ht="18.899999999999999" customHeight="1">
      <c r="A9" s="72" t="s">
        <v>74</v>
      </c>
      <c r="B9" s="73"/>
      <c r="C9" s="74">
        <v>250.95</v>
      </c>
      <c r="D9" s="74">
        <v>1</v>
      </c>
      <c r="E9" s="74">
        <v>1</v>
      </c>
      <c r="F9" s="74">
        <f>C9*D9*E9</f>
        <v>250.95</v>
      </c>
    </row>
    <row r="10" spans="1:7" s="75" customFormat="1" ht="18.899999999999999" customHeight="1">
      <c r="A10" s="76" t="s">
        <v>75</v>
      </c>
      <c r="B10" s="77"/>
      <c r="C10" s="78">
        <v>286</v>
      </c>
      <c r="D10" s="78">
        <v>1</v>
      </c>
      <c r="E10" s="78">
        <v>1</v>
      </c>
      <c r="F10" s="74">
        <f>C10</f>
        <v>286</v>
      </c>
      <c r="G10" s="79"/>
    </row>
    <row r="11" spans="1:7" s="75" customFormat="1" ht="18.899999999999999" customHeight="1">
      <c r="A11" s="76" t="s">
        <v>75</v>
      </c>
      <c r="B11" s="77"/>
      <c r="C11" s="78">
        <v>100</v>
      </c>
      <c r="D11" s="78">
        <v>1</v>
      </c>
      <c r="E11" s="78">
        <v>1</v>
      </c>
      <c r="F11" s="74">
        <f>C11</f>
        <v>100</v>
      </c>
      <c r="G11" s="79"/>
    </row>
    <row r="12" spans="1:7" s="65" customFormat="1" ht="15" customHeight="1">
      <c r="A12" s="80" t="s">
        <v>76</v>
      </c>
      <c r="B12" s="81"/>
      <c r="C12" s="82"/>
      <c r="D12" s="82"/>
      <c r="E12" s="82"/>
      <c r="F12" s="83">
        <f>SUM(F8:F11)</f>
        <v>1029.5</v>
      </c>
    </row>
    <row r="13" spans="1:7" s="65" customFormat="1" ht="15" customHeight="1">
      <c r="A13" s="80" t="s">
        <v>77</v>
      </c>
      <c r="B13" s="81"/>
      <c r="C13" s="81"/>
      <c r="D13" s="81"/>
      <c r="E13" s="81"/>
      <c r="F13" s="84">
        <f>0.1*F12</f>
        <v>102.95</v>
      </c>
    </row>
    <row r="14" spans="1:7" s="65" customFormat="1" ht="15" customHeight="1">
      <c r="A14" s="80" t="s">
        <v>78</v>
      </c>
      <c r="B14" s="81"/>
      <c r="C14" s="81"/>
      <c r="D14" s="81"/>
      <c r="E14" s="81"/>
      <c r="F14" s="84">
        <f>0.06*(F12+F13)</f>
        <v>67.947000000000003</v>
      </c>
    </row>
    <row r="15" spans="1:7" s="65" customFormat="1" ht="15" customHeight="1">
      <c r="A15" s="85" t="s">
        <v>79</v>
      </c>
      <c r="B15" s="86"/>
      <c r="C15" s="86"/>
      <c r="D15" s="86"/>
      <c r="E15" s="86"/>
      <c r="F15" s="87">
        <f>SUM(F12:F14)</f>
        <v>1200.3969999999999</v>
      </c>
    </row>
    <row r="16" spans="1:7" ht="12.9">
      <c r="A16" s="2"/>
    </row>
    <row r="17" spans="1:1" ht="12.9">
      <c r="A17" s="2"/>
    </row>
  </sheetData>
  <mergeCells count="1">
    <mergeCell ref="A1:B1"/>
  </mergeCells>
  <phoneticPr fontId="3" type="noConversion"/>
  <pageMargins left="1" right="1" top="1" bottom="1" header="0.5" footer="0.5"/>
  <pageSetup paperSize="9" scale="83" firstPageNumber="4294963191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CE6B-7A3E-4121-A55F-0692B414BDE2}">
  <sheetPr>
    <outlinePr summaryBelow="0" summaryRight="0"/>
  </sheetPr>
  <dimension ref="A1:I42"/>
  <sheetViews>
    <sheetView tabSelected="1" view="pageBreakPreview" topLeftCell="A22" zoomScale="80" zoomScaleSheetLayoutView="80" workbookViewId="0">
      <selection activeCell="G33" sqref="G33"/>
    </sheetView>
  </sheetViews>
  <sheetFormatPr defaultColWidth="9.69140625" defaultRowHeight="12.9"/>
  <cols>
    <col min="1" max="1" width="30.69140625" style="1" customWidth="1" collapsed="1"/>
    <col min="2" max="2" width="18.53515625" style="2" customWidth="1" collapsed="1"/>
    <col min="3" max="3" width="42" style="5" customWidth="1"/>
    <col min="4" max="4" width="13.61328125" style="5" customWidth="1"/>
    <col min="5" max="5" width="9.921875" style="4" customWidth="1"/>
    <col min="6" max="6" width="11" style="4" customWidth="1"/>
    <col min="7" max="7" width="12.61328125" style="4" customWidth="1"/>
    <col min="8" max="8" width="32.53515625" style="3" customWidth="1"/>
    <col min="9" max="9" width="32.53515625" style="2" customWidth="1"/>
    <col min="10" max="16384" width="9.69140625" style="1"/>
  </cols>
  <sheetData>
    <row r="1" spans="1:9" ht="28.5" customHeight="1">
      <c r="A1" s="46"/>
      <c r="B1" s="46"/>
      <c r="C1" s="46"/>
      <c r="D1" s="43"/>
    </row>
    <row r="2" spans="1:9">
      <c r="A2" s="1" t="s">
        <v>57</v>
      </c>
      <c r="B2" s="47" t="s">
        <v>80</v>
      </c>
      <c r="C2" s="47"/>
      <c r="D2" s="47"/>
      <c r="E2" s="47"/>
    </row>
    <row r="3" spans="1:9">
      <c r="A3" s="1" t="s">
        <v>55</v>
      </c>
      <c r="B3" s="41" t="s">
        <v>81</v>
      </c>
      <c r="C3" s="41"/>
      <c r="D3" s="40"/>
    </row>
    <row r="4" spans="1:9">
      <c r="A4" s="1" t="s">
        <v>53</v>
      </c>
      <c r="B4" s="2" t="s">
        <v>52</v>
      </c>
    </row>
    <row r="5" spans="1:9" ht="9.75" customHeight="1">
      <c r="A5" s="1" t="s">
        <v>51</v>
      </c>
    </row>
    <row r="6" spans="1:9" ht="11.25" customHeight="1">
      <c r="A6" s="1" t="s">
        <v>50</v>
      </c>
      <c r="B6" s="2" t="s">
        <v>49</v>
      </c>
    </row>
    <row r="7" spans="1:9" s="5" customFormat="1">
      <c r="A7" s="48" t="s">
        <v>48</v>
      </c>
      <c r="B7" s="49"/>
      <c r="C7" s="38" t="s">
        <v>47</v>
      </c>
      <c r="D7" s="39" t="s">
        <v>46</v>
      </c>
      <c r="E7" s="39" t="s">
        <v>45</v>
      </c>
      <c r="F7" s="39" t="s">
        <v>44</v>
      </c>
      <c r="G7" s="39" t="s">
        <v>43</v>
      </c>
      <c r="H7" s="38" t="s">
        <v>42</v>
      </c>
      <c r="I7" s="2"/>
    </row>
    <row r="8" spans="1:9" s="5" customFormat="1">
      <c r="A8" s="18" t="s">
        <v>41</v>
      </c>
      <c r="B8" s="17"/>
      <c r="C8" s="16"/>
      <c r="D8" s="16"/>
      <c r="E8" s="15"/>
      <c r="F8" s="15"/>
      <c r="G8" s="15"/>
      <c r="H8" s="14"/>
      <c r="I8" s="2"/>
    </row>
    <row r="9" spans="1:9" s="5" customFormat="1" ht="77.150000000000006">
      <c r="A9" s="50" t="s">
        <v>40</v>
      </c>
      <c r="B9" s="44" t="s">
        <v>39</v>
      </c>
      <c r="C9" s="36" t="s">
        <v>82</v>
      </c>
      <c r="D9" s="35">
        <v>0</v>
      </c>
      <c r="E9" s="11">
        <v>2</v>
      </c>
      <c r="F9" s="11">
        <v>3</v>
      </c>
      <c r="G9" s="12">
        <f>D9*F9*E9</f>
        <v>0</v>
      </c>
      <c r="H9" s="34" t="s">
        <v>37</v>
      </c>
      <c r="I9" s="2"/>
    </row>
    <row r="10" spans="1:9" s="90" customFormat="1" ht="15" customHeight="1">
      <c r="A10" s="51"/>
      <c r="B10" s="50" t="s">
        <v>36</v>
      </c>
      <c r="C10" s="10" t="s">
        <v>83</v>
      </c>
      <c r="D10" s="13">
        <v>750</v>
      </c>
      <c r="E10" s="11">
        <v>1</v>
      </c>
      <c r="F10" s="11">
        <v>2</v>
      </c>
      <c r="G10" s="12">
        <f t="shared" ref="G10:G14" si="0">D10*F10*E10</f>
        <v>1500</v>
      </c>
      <c r="H10" s="50" t="s">
        <v>84</v>
      </c>
      <c r="I10" s="89"/>
    </row>
    <row r="11" spans="1:9" s="90" customFormat="1">
      <c r="A11" s="51"/>
      <c r="B11" s="51"/>
      <c r="C11" s="10" t="s">
        <v>85</v>
      </c>
      <c r="D11" s="13">
        <v>850</v>
      </c>
      <c r="E11" s="11">
        <v>1</v>
      </c>
      <c r="F11" s="11">
        <v>1</v>
      </c>
      <c r="G11" s="12">
        <f t="shared" si="0"/>
        <v>850</v>
      </c>
      <c r="H11" s="51"/>
      <c r="I11" s="89"/>
    </row>
    <row r="12" spans="1:9" s="90" customFormat="1" ht="25.75">
      <c r="A12" s="51"/>
      <c r="B12" s="51"/>
      <c r="C12" s="10" t="s">
        <v>86</v>
      </c>
      <c r="D12" s="13">
        <v>358</v>
      </c>
      <c r="E12" s="11">
        <v>2</v>
      </c>
      <c r="F12" s="11">
        <v>4</v>
      </c>
      <c r="G12" s="12">
        <f t="shared" si="0"/>
        <v>2864</v>
      </c>
      <c r="H12" s="51"/>
    </row>
    <row r="13" spans="1:9" s="90" customFormat="1" ht="38.6">
      <c r="A13" s="51"/>
      <c r="B13" s="91"/>
      <c r="C13" s="10" t="s">
        <v>87</v>
      </c>
      <c r="D13" s="13">
        <v>358</v>
      </c>
      <c r="E13" s="11">
        <v>1</v>
      </c>
      <c r="F13" s="11">
        <v>9</v>
      </c>
      <c r="G13" s="12">
        <f t="shared" si="0"/>
        <v>3222</v>
      </c>
      <c r="H13" s="91"/>
    </row>
    <row r="14" spans="1:9" s="90" customFormat="1" ht="24.75" customHeight="1">
      <c r="A14" s="44" t="s">
        <v>31</v>
      </c>
      <c r="B14" s="44"/>
      <c r="C14" s="92" t="s">
        <v>88</v>
      </c>
      <c r="D14" s="13">
        <v>38</v>
      </c>
      <c r="E14" s="11">
        <v>1</v>
      </c>
      <c r="F14" s="93">
        <v>9</v>
      </c>
      <c r="G14" s="12">
        <f t="shared" si="0"/>
        <v>342</v>
      </c>
      <c r="H14" s="13"/>
      <c r="I14" s="89"/>
    </row>
    <row r="15" spans="1:9" s="90" customFormat="1" ht="29.25" customHeight="1">
      <c r="A15" s="94" t="s">
        <v>29</v>
      </c>
      <c r="B15" s="94"/>
      <c r="C15" s="10" t="s">
        <v>89</v>
      </c>
      <c r="D15" s="13">
        <v>161.07</v>
      </c>
      <c r="E15" s="93">
        <v>3</v>
      </c>
      <c r="F15" s="11">
        <v>19</v>
      </c>
      <c r="G15" s="12">
        <v>9181</v>
      </c>
      <c r="H15" s="95" t="s">
        <v>90</v>
      </c>
      <c r="I15" s="89"/>
    </row>
    <row r="16" spans="1:9" s="90" customFormat="1" ht="20.149999999999999" customHeight="1">
      <c r="A16" s="94"/>
      <c r="B16" s="94"/>
      <c r="C16" s="10" t="s">
        <v>91</v>
      </c>
      <c r="D16" s="13">
        <v>200.14</v>
      </c>
      <c r="E16" s="93">
        <v>2</v>
      </c>
      <c r="F16" s="11">
        <v>19</v>
      </c>
      <c r="G16" s="12">
        <v>7605</v>
      </c>
      <c r="H16" s="95" t="s">
        <v>92</v>
      </c>
      <c r="I16" s="89"/>
    </row>
    <row r="17" spans="1:9" s="5" customFormat="1">
      <c r="A17" s="18" t="s">
        <v>24</v>
      </c>
      <c r="B17" s="17"/>
      <c r="C17" s="16"/>
      <c r="D17" s="16"/>
      <c r="E17" s="15"/>
      <c r="F17" s="15"/>
      <c r="G17" s="15"/>
      <c r="H17" s="14"/>
      <c r="I17" s="2"/>
    </row>
    <row r="18" spans="1:9" s="5" customFormat="1">
      <c r="A18" s="96" t="s">
        <v>23</v>
      </c>
      <c r="B18" s="96"/>
      <c r="C18" s="10"/>
      <c r="D18" s="12">
        <v>588.5</v>
      </c>
      <c r="E18" s="93">
        <v>1</v>
      </c>
      <c r="F18" s="93">
        <v>5</v>
      </c>
      <c r="G18" s="97">
        <f>D18*E18*F18</f>
        <v>2942.5</v>
      </c>
      <c r="H18" s="36"/>
      <c r="I18" s="2"/>
    </row>
    <row r="19" spans="1:9" s="90" customFormat="1" ht="13.5" customHeight="1">
      <c r="A19" s="98" t="s">
        <v>22</v>
      </c>
      <c r="B19" s="99"/>
      <c r="C19" s="10" t="s">
        <v>93</v>
      </c>
      <c r="D19" s="12">
        <v>7200</v>
      </c>
      <c r="E19" s="93">
        <v>2</v>
      </c>
      <c r="F19" s="93">
        <v>1</v>
      </c>
      <c r="G19" s="12">
        <f t="shared" ref="G19:G25" si="1">D19*E19*F19</f>
        <v>14400</v>
      </c>
      <c r="H19" s="50"/>
      <c r="I19" s="89"/>
    </row>
    <row r="20" spans="1:9" s="90" customFormat="1" ht="13.5" customHeight="1">
      <c r="A20" s="100"/>
      <c r="B20" s="101"/>
      <c r="C20" s="10" t="s">
        <v>94</v>
      </c>
      <c r="D20" s="12">
        <v>5200</v>
      </c>
      <c r="E20" s="93">
        <v>3</v>
      </c>
      <c r="F20" s="93">
        <v>1</v>
      </c>
      <c r="G20" s="12">
        <f t="shared" si="1"/>
        <v>15600</v>
      </c>
      <c r="H20" s="51"/>
      <c r="I20" s="89"/>
    </row>
    <row r="21" spans="1:9" s="90" customFormat="1" ht="13.5" customHeight="1">
      <c r="A21" s="100"/>
      <c r="B21" s="101"/>
      <c r="C21" s="10" t="s">
        <v>95</v>
      </c>
      <c r="D21" s="12">
        <v>5500</v>
      </c>
      <c r="E21" s="93">
        <v>2</v>
      </c>
      <c r="F21" s="93">
        <v>1</v>
      </c>
      <c r="G21" s="12">
        <f t="shared" si="1"/>
        <v>11000</v>
      </c>
      <c r="H21" s="51"/>
      <c r="I21" s="89"/>
    </row>
    <row r="22" spans="1:9" s="90" customFormat="1" ht="13.5" customHeight="1">
      <c r="A22" s="100"/>
      <c r="B22" s="101"/>
      <c r="C22" s="102" t="s">
        <v>96</v>
      </c>
      <c r="D22" s="12">
        <v>5200</v>
      </c>
      <c r="E22" s="93">
        <v>3</v>
      </c>
      <c r="F22" s="93">
        <v>1</v>
      </c>
      <c r="G22" s="11">
        <f t="shared" si="1"/>
        <v>15600</v>
      </c>
      <c r="H22" s="91"/>
      <c r="I22" s="89"/>
    </row>
    <row r="23" spans="1:9" s="90" customFormat="1" ht="13.5" customHeight="1">
      <c r="A23" s="103"/>
      <c r="B23" s="104"/>
      <c r="C23" s="102" t="s">
        <v>19</v>
      </c>
      <c r="D23" s="12">
        <v>1200</v>
      </c>
      <c r="E23" s="93">
        <v>4</v>
      </c>
      <c r="F23" s="93">
        <v>2</v>
      </c>
      <c r="G23" s="11">
        <f t="shared" si="1"/>
        <v>9600</v>
      </c>
      <c r="H23" s="105"/>
      <c r="I23" s="89"/>
    </row>
    <row r="24" spans="1:9" s="90" customFormat="1" ht="13.5" customHeight="1">
      <c r="A24" s="106" t="s">
        <v>97</v>
      </c>
      <c r="B24" s="107"/>
      <c r="C24" s="102" t="s">
        <v>98</v>
      </c>
      <c r="D24" s="12">
        <v>2500</v>
      </c>
      <c r="E24" s="93">
        <v>2</v>
      </c>
      <c r="F24" s="93">
        <v>1</v>
      </c>
      <c r="G24" s="11">
        <f t="shared" si="1"/>
        <v>5000</v>
      </c>
      <c r="H24" s="10"/>
      <c r="I24" s="89"/>
    </row>
    <row r="25" spans="1:9" s="90" customFormat="1" ht="13.5" customHeight="1">
      <c r="A25" s="108"/>
      <c r="B25" s="109"/>
      <c r="C25" s="102" t="s">
        <v>99</v>
      </c>
      <c r="D25" s="12">
        <v>416.6</v>
      </c>
      <c r="E25" s="93">
        <v>1</v>
      </c>
      <c r="F25" s="93">
        <v>5</v>
      </c>
      <c r="G25" s="11">
        <f t="shared" si="1"/>
        <v>2083</v>
      </c>
      <c r="H25" s="10"/>
      <c r="I25" s="89"/>
    </row>
    <row r="26" spans="1:9" s="5" customFormat="1">
      <c r="A26" s="18" t="s">
        <v>17</v>
      </c>
      <c r="B26" s="17"/>
      <c r="C26" s="16"/>
      <c r="D26" s="16"/>
      <c r="E26" s="15"/>
      <c r="F26" s="15"/>
      <c r="G26" s="15"/>
      <c r="H26" s="14"/>
      <c r="I26" s="2"/>
    </row>
    <row r="27" spans="1:9" s="90" customFormat="1">
      <c r="A27" s="96" t="s">
        <v>100</v>
      </c>
      <c r="B27" s="96"/>
      <c r="C27" s="10" t="s">
        <v>11</v>
      </c>
      <c r="D27" s="12">
        <v>2200</v>
      </c>
      <c r="E27" s="93">
        <v>1</v>
      </c>
      <c r="F27" s="93">
        <v>2</v>
      </c>
      <c r="G27" s="12">
        <f>D27*E27*F27</f>
        <v>4400</v>
      </c>
      <c r="H27" s="10"/>
      <c r="I27" s="89"/>
    </row>
    <row r="28" spans="1:9" s="90" customFormat="1">
      <c r="A28" s="96" t="s">
        <v>16</v>
      </c>
      <c r="B28" s="96"/>
      <c r="C28" s="10" t="str">
        <f>$C$27</f>
        <v>GL8</v>
      </c>
      <c r="D28" s="12">
        <v>2200</v>
      </c>
      <c r="E28" s="93">
        <v>1</v>
      </c>
      <c r="F28" s="93">
        <v>2</v>
      </c>
      <c r="G28" s="12">
        <f>D28*E28*F28</f>
        <v>4400</v>
      </c>
      <c r="H28" s="10"/>
      <c r="I28" s="89"/>
    </row>
    <row r="29" spans="1:9" s="90" customFormat="1">
      <c r="A29" s="96" t="s">
        <v>101</v>
      </c>
      <c r="B29" s="96"/>
      <c r="C29" s="10" t="s">
        <v>11</v>
      </c>
      <c r="D29" s="12">
        <v>2200</v>
      </c>
      <c r="E29" s="93">
        <v>1</v>
      </c>
      <c r="F29" s="93">
        <v>2</v>
      </c>
      <c r="G29" s="12">
        <f>D29*E29*F29</f>
        <v>4400</v>
      </c>
      <c r="H29" s="10"/>
      <c r="I29" s="89"/>
    </row>
    <row r="30" spans="1:9" s="90" customFormat="1">
      <c r="A30" s="108" t="s">
        <v>102</v>
      </c>
      <c r="B30" s="109"/>
      <c r="C30" s="10" t="s">
        <v>11</v>
      </c>
      <c r="D30" s="12">
        <v>900</v>
      </c>
      <c r="E30" s="93">
        <v>1</v>
      </c>
      <c r="F30" s="93">
        <v>4</v>
      </c>
      <c r="G30" s="12">
        <f>D30*E30*F30</f>
        <v>3600</v>
      </c>
      <c r="H30" s="10"/>
      <c r="I30" s="89"/>
    </row>
    <row r="31" spans="1:9" s="90" customFormat="1">
      <c r="A31" s="108" t="s">
        <v>103</v>
      </c>
      <c r="B31" s="109"/>
      <c r="C31" s="10"/>
      <c r="D31" s="12">
        <v>140</v>
      </c>
      <c r="E31" s="93">
        <v>2</v>
      </c>
      <c r="F31" s="93">
        <v>3</v>
      </c>
      <c r="G31" s="12">
        <f>D31*E31*F31</f>
        <v>840</v>
      </c>
      <c r="H31" s="10"/>
      <c r="I31" s="89"/>
    </row>
    <row r="32" spans="1:9" s="5" customFormat="1">
      <c r="A32" s="18" t="s">
        <v>10</v>
      </c>
      <c r="B32" s="17"/>
      <c r="C32" s="18"/>
      <c r="D32" s="16"/>
      <c r="E32" s="15"/>
      <c r="F32" s="15"/>
      <c r="G32" s="15"/>
      <c r="H32" s="14"/>
      <c r="I32" s="2"/>
    </row>
    <row r="33" spans="1:9" s="90" customFormat="1" ht="25.5" customHeight="1">
      <c r="A33" s="10" t="s">
        <v>9</v>
      </c>
      <c r="B33" s="10"/>
      <c r="C33" s="110"/>
      <c r="D33" s="13">
        <v>500</v>
      </c>
      <c r="E33" s="93">
        <v>1</v>
      </c>
      <c r="F33" s="93">
        <v>9</v>
      </c>
      <c r="G33" s="12">
        <f>D33*E33*F33</f>
        <v>4500</v>
      </c>
      <c r="H33" s="10"/>
      <c r="I33" s="89"/>
    </row>
    <row r="34" spans="1:9" s="5" customFormat="1">
      <c r="A34" s="18" t="s">
        <v>104</v>
      </c>
      <c r="B34" s="17"/>
      <c r="C34" s="18"/>
      <c r="D34" s="16"/>
      <c r="E34" s="15"/>
      <c r="F34" s="15"/>
      <c r="G34" s="15"/>
      <c r="H34" s="14"/>
      <c r="I34" s="2"/>
    </row>
    <row r="35" spans="1:9" s="90" customFormat="1" ht="17.25" customHeight="1">
      <c r="A35" s="50" t="s">
        <v>105</v>
      </c>
      <c r="B35" s="111"/>
      <c r="C35" s="10" t="s">
        <v>106</v>
      </c>
      <c r="D35" s="112">
        <v>32.9</v>
      </c>
      <c r="E35" s="113">
        <v>1</v>
      </c>
      <c r="F35" s="113">
        <v>10</v>
      </c>
      <c r="G35" s="114">
        <f>D35*E35*F35</f>
        <v>329</v>
      </c>
      <c r="H35" s="115"/>
      <c r="I35" s="89"/>
    </row>
    <row r="36" spans="1:9" s="90" customFormat="1" ht="17.25" customHeight="1">
      <c r="A36" s="51"/>
      <c r="B36" s="111"/>
      <c r="C36" s="10" t="s">
        <v>107</v>
      </c>
      <c r="D36" s="112">
        <v>45.718600000000002</v>
      </c>
      <c r="E36" s="113">
        <v>1</v>
      </c>
      <c r="F36" s="113">
        <v>15</v>
      </c>
      <c r="G36" s="114">
        <f>D36*E36*F36</f>
        <v>685.779</v>
      </c>
      <c r="H36" s="115"/>
      <c r="I36" s="89"/>
    </row>
    <row r="37" spans="1:9" s="90" customFormat="1" ht="17.25" customHeight="1">
      <c r="A37" s="91"/>
      <c r="B37" s="111"/>
      <c r="C37" s="10" t="s">
        <v>108</v>
      </c>
      <c r="D37" s="112">
        <v>47.357500000000002</v>
      </c>
      <c r="E37" s="113">
        <v>1</v>
      </c>
      <c r="F37" s="113">
        <v>4</v>
      </c>
      <c r="G37" s="114">
        <f>D37*E37*F37</f>
        <v>189.43</v>
      </c>
      <c r="H37" s="115"/>
      <c r="I37" s="89"/>
    </row>
    <row r="38" spans="1:9" s="5" customFormat="1" ht="30.75" customHeight="1">
      <c r="A38" s="18" t="s">
        <v>6</v>
      </c>
      <c r="B38" s="17"/>
      <c r="C38" s="16"/>
      <c r="D38" s="16"/>
      <c r="E38" s="15"/>
      <c r="F38" s="15"/>
      <c r="G38" s="15"/>
      <c r="H38" s="14"/>
      <c r="I38" s="2"/>
    </row>
    <row r="39" spans="1:9" s="5" customFormat="1">
      <c r="A39" s="10" t="s">
        <v>5</v>
      </c>
      <c r="B39" s="10"/>
      <c r="C39" s="13"/>
      <c r="D39" s="12">
        <v>0</v>
      </c>
      <c r="E39" s="11">
        <v>0</v>
      </c>
      <c r="F39" s="11">
        <v>0</v>
      </c>
      <c r="G39" s="12">
        <v>0</v>
      </c>
      <c r="H39" s="10" t="s">
        <v>4</v>
      </c>
    </row>
    <row r="40" spans="1:9" s="5" customFormat="1">
      <c r="A40" s="10" t="s">
        <v>3</v>
      </c>
      <c r="B40" s="10"/>
      <c r="C40" s="13"/>
      <c r="D40" s="12">
        <f>SUM(G9:G39)</f>
        <v>125133.70899999999</v>
      </c>
      <c r="E40" s="11">
        <v>0.1</v>
      </c>
      <c r="F40" s="11">
        <v>1</v>
      </c>
      <c r="G40" s="12">
        <f>D40*E40*F40</f>
        <v>12513.3709</v>
      </c>
      <c r="H40" s="10" t="s">
        <v>2</v>
      </c>
    </row>
    <row r="41" spans="1:9" ht="14.25" customHeight="1">
      <c r="A41" s="8" t="s">
        <v>1</v>
      </c>
      <c r="B41" s="7"/>
      <c r="C41" s="7"/>
      <c r="D41" s="7"/>
      <c r="E41" s="6"/>
      <c r="F41" s="6"/>
      <c r="G41" s="6">
        <f>SUM(G9:G40)</f>
        <v>137647.07989999998</v>
      </c>
      <c r="H41" s="9"/>
    </row>
    <row r="42" spans="1:9">
      <c r="A42" s="8" t="s">
        <v>0</v>
      </c>
      <c r="B42" s="7"/>
      <c r="C42" s="7"/>
      <c r="D42" s="7"/>
      <c r="E42" s="6"/>
      <c r="F42" s="6"/>
      <c r="G42" s="6">
        <f>G41*1.06</f>
        <v>145905.904694</v>
      </c>
    </row>
  </sheetData>
  <mergeCells count="16">
    <mergeCell ref="A27:B27"/>
    <mergeCell ref="A28:B28"/>
    <mergeCell ref="A29:B29"/>
    <mergeCell ref="A35:A37"/>
    <mergeCell ref="A15:A16"/>
    <mergeCell ref="B15:B16"/>
    <mergeCell ref="A18:B18"/>
    <mergeCell ref="A19:B23"/>
    <mergeCell ref="H19:H22"/>
    <mergeCell ref="A24:B24"/>
    <mergeCell ref="A1:C1"/>
    <mergeCell ref="B2:E2"/>
    <mergeCell ref="A7:B7"/>
    <mergeCell ref="A9:A13"/>
    <mergeCell ref="B10:B13"/>
    <mergeCell ref="H10:H13"/>
  </mergeCells>
  <phoneticPr fontId="3" type="noConversion"/>
  <pageMargins left="0.60972222222222228" right="0.17916666666666667" top="0.4" bottom="0.50902777777777775" header="0.32916666666666666" footer="0.51111111111111107"/>
  <pageSetup paperSize="9" scale="55" firstPageNumber="42949631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15"/>
  <sheetData/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15"/>
  <sheetData/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1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威朗pro旅行社</vt:lpstr>
      <vt:lpstr>SOW</vt:lpstr>
      <vt:lpstr>昂科威旅行社</vt:lpstr>
      <vt:lpstr>Sheet1</vt:lpstr>
      <vt:lpstr>Sheet2</vt:lpstr>
      <vt:lpstr>Sheet3</vt:lpstr>
      <vt:lpstr>SOW!Print_Area</vt:lpstr>
      <vt:lpstr>昂科威旅行社!Print_Area</vt:lpstr>
      <vt:lpstr>威朗pro旅行社!Print_Area</vt:lpstr>
      <vt:lpstr>SOW!Print_Titles</vt:lpstr>
      <vt:lpstr>昂科威旅行社!Print_Titles</vt:lpstr>
      <vt:lpstr>威朗pro旅行社!Print_Titles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Wei, Yao</dc:creator>
  <cp:lastModifiedBy>86139</cp:lastModifiedBy>
  <dcterms:created xsi:type="dcterms:W3CDTF">2021-05-07T03:06:36Z</dcterms:created>
  <dcterms:modified xsi:type="dcterms:W3CDTF">2021-06-02T07:05:11Z</dcterms:modified>
</cp:coreProperties>
</file>