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951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<sst xmlns="http://schemas.openxmlformats.org/spreadsheetml/2006/main" count="107">
  <si>
    <t>【借款报销单】</t>
  </si>
  <si>
    <t xml:space="preserve">团号：HMOA-180806-SXY618 </t>
  </si>
  <si>
    <t>会议日期：8月6日-8月9日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</si>
  <si>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</si>
  <si>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</si>
  <si>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</si>
  <si>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</si>
  <si>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</si>
  <si>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</si>
  <si>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</si>
  <si>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</si>
  <si>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</si>
  <si>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</si>
  <si>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</si>
  <si>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</si>
  <si>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</si>
  <si>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</si>
  <si>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</si>
  <si>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</si>
  <si>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</si>
  <si>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</si>
  <si>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</si>
  <si>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</si>
  <si>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</si>
  <si>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</si>
  <si>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</si>
  <si>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</si>
  <si>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</si>
  <si>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京东给大区总买食品</t>
  </si>
  <si>
    <t>尽量提供可用的原始发票，发票项目不可用的，且开票需要加收税点的可以不提供原始发票。网上交易均需提供交易截图。</t>
  </si>
  <si>
    <t>淘宝买插座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</si>
  <si>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</si>
  <si>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</si>
  <si>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</si>
  <si>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</si>
  <si>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</si>
  <si>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</si>
  <si>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</si>
  <si>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</si>
  <si>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</si>
  <si>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</si>
  <si>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</si>
  <si>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</si>
  <si>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</si>
  <si>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</si>
  <si>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</si>
  <si>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</si>
  <si>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</si>
  <si>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</si>
  <si>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</si>
  <si>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</si>
  <si>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</si>
  <si>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</si>
  <si>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</si>
  <si>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</si>
  <si>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</si>
  <si>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</si>
  <si>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</si>
  <si>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</si>
  <si>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</si>
  <si>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</si>
  <si>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上海、西安、宝鸡</t>
  </si>
  <si>
    <t>部门:</t>
  </si>
  <si>
    <t>上海事业部</t>
  </si>
  <si>
    <t>发生日期:</t>
  </si>
  <si>
    <t>8月4日-8月10日</t>
  </si>
  <si>
    <t>报销日期:</t>
  </si>
  <si>
    <t>团号:</t>
  </si>
  <si>
    <t xml:space="preserve">HMOA-180806-SXY618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</si>
  <si>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</si>
  <si>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</si>
  <si>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</si>
  <si>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</si>
  <si>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</si>
  <si>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</si>
  <si>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</si>
  <si>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</si>
  <si>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仰慧婷</t>
  </si>
  <si>
    <t>袁巧云</t>
  </si>
  <si>
    <t>市内交通（打车）</t>
  </si>
  <si>
    <t>家-浦东机场</t>
  </si>
  <si>
    <t>咸阳机场-西安北站</t>
  </si>
  <si>
    <t>宝鸡南站-酒店</t>
  </si>
  <si>
    <t>陪客户外出</t>
  </si>
  <si>
    <t>陪客户返回酒店</t>
  </si>
  <si>
    <t>滴滴打车，明细见行程单</t>
  </si>
  <si>
    <t>西安高速路费</t>
  </si>
  <si>
    <t>住宿费</t>
  </si>
  <si>
    <t>当时当地</t>
  </si>
  <si>
    <t>餐费</t>
  </si>
  <si>
    <t>08.10 岑余、袁巧云、仰慧婷</t>
  </si>
  <si>
    <t>08.05 岑余、袁巧云、仰慧婷</t>
  </si>
  <si>
    <t>08.08 岑余、袁巧云、仰慧婷</t>
  </si>
  <si>
    <t>08.09 岑余、袁巧云、仰慧婷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</si>
  <si>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</si>
  <si>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</si>
  <si>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</si>
  <si>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</si>
  <si>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</si>
  <si>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</si>
  <si>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</si>
  <si>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</si>
  <si>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</si>
  <si>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宝鸡</t>
  </si>
  <si>
    <t>周日</t>
  </si>
  <si>
    <t>8月6日-8月10日</t>
  </si>
  <si>
    <t>工作日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</si>
</sst>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m&quot;月&quot;d&quot;日&quot;;@"/>
    <numFmt numFmtId="181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5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19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20" borderId="20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8" fillId="29" borderId="2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80" fontId="4" fillId="2" borderId="0" xfId="50" applyNumberFormat="1" applyFont="1" applyFill="1" applyBorder="1" applyAlignment="1">
      <alignment horizontal="center" vertical="center"/>
    </xf>
    <xf numFmtId="180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opLeftCell="A21" workbookViewId="0">
      <selection activeCell="J33" sqref="J33:J37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91"/>
      <c r="J14" s="96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544</v>
      </c>
      <c r="G17" s="70">
        <v>0</v>
      </c>
      <c r="H17" s="70">
        <f>F17+G17</f>
        <v>544</v>
      </c>
      <c r="I17" s="91"/>
      <c r="J17" s="97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1"/>
      <c r="J18" s="98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>F19+G19</f>
        <v>0</v>
      </c>
      <c r="I19" s="91"/>
      <c r="J19" s="98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>F20+G20</f>
        <v>0</v>
      </c>
      <c r="I20" s="91"/>
      <c r="J20" s="98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2">SUM(D17)</f>
        <v>0</v>
      </c>
      <c r="E21" s="74">
        <f t="shared" si="2"/>
        <v>0</v>
      </c>
      <c r="F21" s="74">
        <f>SUM(F17:F20)</f>
        <v>544</v>
      </c>
      <c r="G21" s="74">
        <f t="shared" ref="G21:H21" si="3">SUM(G17:G20)</f>
        <v>0</v>
      </c>
      <c r="H21" s="74">
        <f t="shared" si="3"/>
        <v>544</v>
      </c>
      <c r="I21" s="94"/>
      <c r="J21" s="99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 t="shared" ref="H22:H30" si="4">F22+G22</f>
        <v>0</v>
      </c>
      <c r="I22" s="91"/>
      <c r="J22" s="97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4"/>
        <v>0</v>
      </c>
      <c r="I23" s="91"/>
      <c r="J23" s="98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5">SUM(D22)</f>
        <v>0</v>
      </c>
      <c r="E24" s="74">
        <f t="shared" si="5"/>
        <v>0</v>
      </c>
      <c r="F24" s="74">
        <f>SUM(F22:F23)</f>
        <v>0</v>
      </c>
      <c r="G24" s="74">
        <f t="shared" ref="G24:H24" si="6">SUM(G22:G23)</f>
        <v>0</v>
      </c>
      <c r="H24" s="74">
        <f t="shared" si="6"/>
        <v>0</v>
      </c>
      <c r="I24" s="94"/>
      <c r="J24" s="99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>C25*D25</f>
        <v>0</v>
      </c>
      <c r="F25" s="70">
        <v>25.6</v>
      </c>
      <c r="G25" s="70">
        <v>0</v>
      </c>
      <c r="H25" s="70">
        <f t="shared" si="4"/>
        <v>25.6</v>
      </c>
      <c r="I25" s="91" t="s">
        <v>28</v>
      </c>
      <c r="J25" s="96" t="s">
        <v>29</v>
      </c>
    </row>
    <row r="26" customHeight="1" spans="1:10">
      <c r="A26" s="81"/>
      <c r="B26" s="82"/>
      <c r="C26" s="83"/>
      <c r="D26" s="81"/>
      <c r="E26" s="83"/>
      <c r="F26" s="70">
        <v>69.24</v>
      </c>
      <c r="G26" s="70">
        <v>0</v>
      </c>
      <c r="H26" s="70">
        <f t="shared" si="4"/>
        <v>69.24</v>
      </c>
      <c r="I26" s="91" t="s">
        <v>28</v>
      </c>
      <c r="J26" s="100"/>
    </row>
    <row r="27" customHeight="1" spans="1:10">
      <c r="A27" s="81"/>
      <c r="B27" s="82"/>
      <c r="C27" s="83"/>
      <c r="D27" s="81"/>
      <c r="E27" s="83"/>
      <c r="F27" s="70">
        <v>24.8</v>
      </c>
      <c r="G27" s="70">
        <v>0</v>
      </c>
      <c r="H27" s="70">
        <f t="shared" si="4"/>
        <v>24.8</v>
      </c>
      <c r="I27" s="91" t="s">
        <v>28</v>
      </c>
      <c r="J27" s="100"/>
    </row>
    <row r="28" customHeight="1" spans="1:10">
      <c r="A28" s="81"/>
      <c r="B28" s="82"/>
      <c r="C28" s="83"/>
      <c r="D28" s="81"/>
      <c r="E28" s="83"/>
      <c r="F28" s="70">
        <v>206</v>
      </c>
      <c r="G28" s="70">
        <v>0</v>
      </c>
      <c r="H28" s="70">
        <f t="shared" si="4"/>
        <v>206</v>
      </c>
      <c r="I28" s="91" t="s">
        <v>30</v>
      </c>
      <c r="J28" s="100"/>
    </row>
    <row r="29" customHeight="1" spans="1:10">
      <c r="A29" s="81"/>
      <c r="B29" s="82"/>
      <c r="C29" s="83"/>
      <c r="D29" s="81"/>
      <c r="E29" s="83"/>
      <c r="F29" s="70">
        <v>0</v>
      </c>
      <c r="G29" s="70">
        <v>0</v>
      </c>
      <c r="H29" s="70">
        <f t="shared" si="4"/>
        <v>0</v>
      </c>
      <c r="I29" s="91"/>
      <c r="J29" s="100"/>
    </row>
    <row r="30" customHeight="1" spans="1:10">
      <c r="A30" s="81"/>
      <c r="B30" s="82"/>
      <c r="C30" s="83"/>
      <c r="D30" s="81"/>
      <c r="E30" s="83"/>
      <c r="F30" s="70">
        <v>0</v>
      </c>
      <c r="G30" s="70">
        <v>0</v>
      </c>
      <c r="H30" s="70">
        <f t="shared" si="4"/>
        <v>0</v>
      </c>
      <c r="I30" s="91"/>
      <c r="J30" s="100"/>
    </row>
    <row r="31" customHeight="1" spans="1:10">
      <c r="A31" s="78"/>
      <c r="B31" s="79"/>
      <c r="C31" s="80"/>
      <c r="D31" s="78"/>
      <c r="E31" s="80"/>
      <c r="F31" s="70">
        <v>0</v>
      </c>
      <c r="G31" s="70">
        <v>0</v>
      </c>
      <c r="H31" s="70">
        <f t="shared" ref="H31" si="7">F31+G31</f>
        <v>0</v>
      </c>
      <c r="I31" s="91"/>
      <c r="J31" s="93"/>
    </row>
    <row r="32" s="57" customFormat="1" customHeight="1" spans="1:10">
      <c r="A32" s="72"/>
      <c r="B32" s="73" t="s">
        <v>31</v>
      </c>
      <c r="C32" s="74">
        <f>SUM(C25)</f>
        <v>0</v>
      </c>
      <c r="D32" s="74">
        <f t="shared" ref="D32:E32" si="8">SUM(D25)</f>
        <v>0</v>
      </c>
      <c r="E32" s="74">
        <f t="shared" si="8"/>
        <v>0</v>
      </c>
      <c r="F32" s="74">
        <f>SUM(F25:F31)</f>
        <v>325.64</v>
      </c>
      <c r="G32" s="74">
        <f>SUM(G25:G31)</f>
        <v>0</v>
      </c>
      <c r="H32" s="74">
        <f>SUM(H25:H31)</f>
        <v>325.64</v>
      </c>
      <c r="I32" s="94"/>
      <c r="J32" s="95"/>
    </row>
    <row r="33" customHeight="1" spans="1:10">
      <c r="A33" s="68">
        <v>6</v>
      </c>
      <c r="B33" s="69" t="s">
        <v>32</v>
      </c>
      <c r="C33" s="70">
        <v>0</v>
      </c>
      <c r="D33" s="71"/>
      <c r="E33" s="70">
        <f t="shared" ref="E31:E50" si="9">C33*D33</f>
        <v>0</v>
      </c>
      <c r="F33" s="70">
        <v>0</v>
      </c>
      <c r="G33" s="70">
        <v>0</v>
      </c>
      <c r="H33" s="70">
        <f t="shared" ref="H31:H50" si="10">F33+G33</f>
        <v>0</v>
      </c>
      <c r="I33" s="91"/>
      <c r="J33" s="96" t="s">
        <v>33</v>
      </c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10"/>
        <v>0</v>
      </c>
      <c r="I34" s="91"/>
      <c r="J34" s="98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10"/>
        <v>0</v>
      </c>
      <c r="I35" s="91"/>
      <c r="J35" s="98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10"/>
        <v>0</v>
      </c>
      <c r="I36" s="91"/>
      <c r="J36" s="98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1">SUM(D33)</f>
        <v>0</v>
      </c>
      <c r="E37" s="74">
        <f t="shared" si="11"/>
        <v>0</v>
      </c>
      <c r="F37" s="74">
        <f>SUM(F33:F36)</f>
        <v>0</v>
      </c>
      <c r="G37" s="74">
        <f t="shared" ref="G37:H37" si="12">SUM(G33:G36)</f>
        <v>0</v>
      </c>
      <c r="H37" s="74">
        <f t="shared" si="12"/>
        <v>0</v>
      </c>
      <c r="I37" s="94"/>
      <c r="J37" s="99"/>
    </row>
    <row r="38" customHeight="1" spans="1:10">
      <c r="A38" s="68">
        <v>7</v>
      </c>
      <c r="B38" s="69" t="s">
        <v>35</v>
      </c>
      <c r="C38" s="70">
        <v>0</v>
      </c>
      <c r="D38" s="71"/>
      <c r="E38" s="70">
        <f t="shared" si="9"/>
        <v>0</v>
      </c>
      <c r="F38" s="70">
        <v>0</v>
      </c>
      <c r="G38" s="70">
        <v>0</v>
      </c>
      <c r="H38" s="70">
        <f t="shared" si="10"/>
        <v>0</v>
      </c>
      <c r="I38" s="91"/>
      <c r="J38" s="101"/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10"/>
        <v>0</v>
      </c>
      <c r="I39" s="91"/>
      <c r="J39" s="102"/>
    </row>
    <row r="40" customHeight="1" spans="1:10">
      <c r="A40" s="68"/>
      <c r="B40" s="69"/>
      <c r="C40" s="70"/>
      <c r="D40" s="71"/>
      <c r="E40" s="70"/>
      <c r="F40" s="70">
        <v>0</v>
      </c>
      <c r="G40" s="70">
        <v>0</v>
      </c>
      <c r="H40" s="70">
        <f t="shared" si="10"/>
        <v>0</v>
      </c>
      <c r="I40" s="91"/>
      <c r="J40" s="102"/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10"/>
        <v>0</v>
      </c>
      <c r="I41" s="91"/>
      <c r="J41" s="102"/>
    </row>
    <row r="42" s="57" customFormat="1" customHeight="1" spans="1:10">
      <c r="A42" s="72"/>
      <c r="B42" s="73" t="s">
        <v>36</v>
      </c>
      <c r="C42" s="74">
        <f>SUM(C38)</f>
        <v>0</v>
      </c>
      <c r="D42" s="74">
        <f t="shared" ref="D42:E42" si="13">SUM(D38)</f>
        <v>0</v>
      </c>
      <c r="E42" s="74">
        <f t="shared" si="13"/>
        <v>0</v>
      </c>
      <c r="F42" s="74">
        <f>SUM(F38:F41)</f>
        <v>0</v>
      </c>
      <c r="G42" s="74">
        <f t="shared" ref="G42:H42" si="14">SUM(G38:G41)</f>
        <v>0</v>
      </c>
      <c r="H42" s="74">
        <f t="shared" si="14"/>
        <v>0</v>
      </c>
      <c r="I42" s="94"/>
      <c r="J42" s="103"/>
    </row>
    <row r="43" customHeight="1" spans="1:10">
      <c r="A43" s="68">
        <v>8</v>
      </c>
      <c r="B43" s="69" t="s">
        <v>37</v>
      </c>
      <c r="C43" s="70">
        <v>0</v>
      </c>
      <c r="D43" s="71"/>
      <c r="E43" s="70">
        <f t="shared" si="9"/>
        <v>0</v>
      </c>
      <c r="F43" s="70">
        <v>0</v>
      </c>
      <c r="G43" s="70">
        <v>0</v>
      </c>
      <c r="H43" s="70">
        <f t="shared" si="10"/>
        <v>0</v>
      </c>
      <c r="I43" s="91"/>
      <c r="J43" s="97" t="s">
        <v>38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10"/>
        <v>0</v>
      </c>
      <c r="I44" s="91"/>
      <c r="J44" s="98"/>
    </row>
    <row r="45" s="57" customFormat="1" customHeight="1" spans="1:10">
      <c r="A45" s="72"/>
      <c r="B45" s="73" t="s">
        <v>39</v>
      </c>
      <c r="C45" s="74">
        <f>SUM(C43)</f>
        <v>0</v>
      </c>
      <c r="D45" s="74">
        <f t="shared" ref="D45:E45" si="15">SUM(D43)</f>
        <v>0</v>
      </c>
      <c r="E45" s="74">
        <f t="shared" si="15"/>
        <v>0</v>
      </c>
      <c r="F45" s="74">
        <f>SUM(F43:F44)</f>
        <v>0</v>
      </c>
      <c r="G45" s="74">
        <f t="shared" ref="G45:H45" si="16">SUM(G43:G44)</f>
        <v>0</v>
      </c>
      <c r="H45" s="74">
        <f t="shared" si="16"/>
        <v>0</v>
      </c>
      <c r="I45" s="94"/>
      <c r="J45" s="99"/>
    </row>
    <row r="46" customHeight="1" spans="1:10">
      <c r="A46" s="68">
        <v>9</v>
      </c>
      <c r="B46" s="69" t="s">
        <v>40</v>
      </c>
      <c r="C46" s="70">
        <v>0</v>
      </c>
      <c r="D46" s="71"/>
      <c r="E46" s="70">
        <f t="shared" si="9"/>
        <v>0</v>
      </c>
      <c r="F46" s="70">
        <v>0</v>
      </c>
      <c r="G46" s="70">
        <v>0</v>
      </c>
      <c r="H46" s="70">
        <f t="shared" si="10"/>
        <v>0</v>
      </c>
      <c r="I46" s="91"/>
      <c r="J46" s="96" t="s">
        <v>41</v>
      </c>
    </row>
    <row r="47" customHeight="1" spans="1:10">
      <c r="A47" s="68"/>
      <c r="B47" s="69"/>
      <c r="C47" s="70"/>
      <c r="D47" s="71"/>
      <c r="E47" s="70"/>
      <c r="F47" s="70">
        <v>0</v>
      </c>
      <c r="G47" s="70">
        <v>0</v>
      </c>
      <c r="H47" s="70">
        <f t="shared" si="10"/>
        <v>0</v>
      </c>
      <c r="I47" s="91"/>
      <c r="J47" s="93"/>
    </row>
    <row r="48" customHeight="1" spans="1:10">
      <c r="A48" s="68"/>
      <c r="B48" s="69"/>
      <c r="C48" s="70"/>
      <c r="D48" s="71"/>
      <c r="E48" s="70"/>
      <c r="F48" s="70">
        <v>0</v>
      </c>
      <c r="G48" s="70">
        <v>0</v>
      </c>
      <c r="H48" s="70">
        <f t="shared" si="10"/>
        <v>0</v>
      </c>
      <c r="I48" s="91"/>
      <c r="J48" s="93"/>
    </row>
    <row r="49" s="57" customFormat="1" customHeight="1" spans="1:10">
      <c r="A49" s="72"/>
      <c r="B49" s="73" t="s">
        <v>42</v>
      </c>
      <c r="C49" s="74">
        <f>SUM(C46)</f>
        <v>0</v>
      </c>
      <c r="D49" s="74">
        <f t="shared" ref="D49:E49" si="17">SUM(D46)</f>
        <v>0</v>
      </c>
      <c r="E49" s="74">
        <f t="shared" si="17"/>
        <v>0</v>
      </c>
      <c r="F49" s="74">
        <f>SUM(F46:F48)</f>
        <v>0</v>
      </c>
      <c r="G49" s="74">
        <f t="shared" ref="G49:H49" si="18">SUM(G46:G48)</f>
        <v>0</v>
      </c>
      <c r="H49" s="74">
        <f t="shared" si="18"/>
        <v>0</v>
      </c>
      <c r="I49" s="94"/>
      <c r="J49" s="95"/>
    </row>
    <row r="50" customHeight="1" spans="1:10">
      <c r="A50" s="75">
        <v>10</v>
      </c>
      <c r="B50" s="69" t="s">
        <v>43</v>
      </c>
      <c r="C50" s="70">
        <v>0</v>
      </c>
      <c r="D50" s="71"/>
      <c r="E50" s="70">
        <f t="shared" si="9"/>
        <v>0</v>
      </c>
      <c r="F50" s="70">
        <v>0</v>
      </c>
      <c r="G50" s="70">
        <v>0</v>
      </c>
      <c r="H50" s="70">
        <f t="shared" si="10"/>
        <v>0</v>
      </c>
      <c r="I50" s="91"/>
      <c r="J50" s="101"/>
    </row>
    <row r="51" customHeight="1" spans="1:10">
      <c r="A51" s="84"/>
      <c r="B51" s="69"/>
      <c r="C51" s="70"/>
      <c r="D51" s="71"/>
      <c r="E51" s="70"/>
      <c r="F51" s="70">
        <v>0</v>
      </c>
      <c r="G51" s="70">
        <v>0</v>
      </c>
      <c r="H51" s="70">
        <f t="shared" ref="H51:H56" si="19">F51+G51</f>
        <v>0</v>
      </c>
      <c r="I51" s="91"/>
      <c r="J51" s="102"/>
    </row>
    <row r="52" customHeight="1" spans="1:10">
      <c r="A52" s="84"/>
      <c r="B52" s="69"/>
      <c r="C52" s="70"/>
      <c r="D52" s="71"/>
      <c r="E52" s="70"/>
      <c r="F52" s="70">
        <v>0</v>
      </c>
      <c r="G52" s="70">
        <v>0</v>
      </c>
      <c r="H52" s="70">
        <f t="shared" si="19"/>
        <v>0</v>
      </c>
      <c r="I52" s="91"/>
      <c r="J52" s="102"/>
    </row>
    <row r="53" customHeight="1" spans="1:10">
      <c r="A53" s="84"/>
      <c r="B53" s="69"/>
      <c r="C53" s="70"/>
      <c r="D53" s="71"/>
      <c r="E53" s="70"/>
      <c r="F53" s="70">
        <v>0</v>
      </c>
      <c r="G53" s="70">
        <v>0</v>
      </c>
      <c r="H53" s="70">
        <f t="shared" si="19"/>
        <v>0</v>
      </c>
      <c r="I53" s="91"/>
      <c r="J53" s="102"/>
    </row>
    <row r="54" customHeight="1" spans="1:10">
      <c r="A54" s="84"/>
      <c r="B54" s="69"/>
      <c r="C54" s="70"/>
      <c r="D54" s="71"/>
      <c r="E54" s="70"/>
      <c r="F54" s="70">
        <v>0</v>
      </c>
      <c r="G54" s="70">
        <v>0</v>
      </c>
      <c r="H54" s="70">
        <f t="shared" si="19"/>
        <v>0</v>
      </c>
      <c r="I54" s="91"/>
      <c r="J54" s="102"/>
    </row>
    <row r="55" customHeight="1" spans="1:10">
      <c r="A55" s="84"/>
      <c r="B55" s="69"/>
      <c r="C55" s="70"/>
      <c r="D55" s="71"/>
      <c r="E55" s="70"/>
      <c r="F55" s="70">
        <v>0</v>
      </c>
      <c r="G55" s="70">
        <v>0</v>
      </c>
      <c r="H55" s="70">
        <f t="shared" si="19"/>
        <v>0</v>
      </c>
      <c r="I55" s="91"/>
      <c r="J55" s="102"/>
    </row>
    <row r="56" customHeight="1" spans="1:10">
      <c r="A56" s="78"/>
      <c r="B56" s="69"/>
      <c r="C56" s="70"/>
      <c r="D56" s="71"/>
      <c r="E56" s="70"/>
      <c r="F56" s="70">
        <v>0</v>
      </c>
      <c r="G56" s="70">
        <v>0</v>
      </c>
      <c r="H56" s="70">
        <f t="shared" si="19"/>
        <v>0</v>
      </c>
      <c r="I56" s="91"/>
      <c r="J56" s="102"/>
    </row>
    <row r="57" s="57" customFormat="1" customHeight="1" spans="1:10">
      <c r="A57" s="72"/>
      <c r="B57" s="73" t="s">
        <v>44</v>
      </c>
      <c r="C57" s="74">
        <f>SUM(C50)</f>
        <v>0</v>
      </c>
      <c r="D57" s="74">
        <f t="shared" ref="D57:E57" si="20">SUM(D50)</f>
        <v>0</v>
      </c>
      <c r="E57" s="74">
        <f t="shared" si="20"/>
        <v>0</v>
      </c>
      <c r="F57" s="74">
        <f>SUM(F50:F56)</f>
        <v>0</v>
      </c>
      <c r="G57" s="74">
        <f t="shared" ref="G57:H57" si="21">SUM(G50:G56)</f>
        <v>0</v>
      </c>
      <c r="H57" s="74">
        <f t="shared" si="21"/>
        <v>0</v>
      </c>
      <c r="I57" s="94"/>
      <c r="J57" s="103"/>
    </row>
    <row r="58" customHeight="1" spans="1:10">
      <c r="A58" s="72"/>
      <c r="B58" s="73" t="s">
        <v>45</v>
      </c>
      <c r="C58" s="74">
        <f>SUM(C57,C49,C45,C42,C37,C32,C24,C21,C16,C13)</f>
        <v>0</v>
      </c>
      <c r="D58" s="74">
        <f t="shared" ref="D58:H58" si="22">SUM(D57,D49,D45,D42,D37,D32,D24,D21,D16,D13)</f>
        <v>0</v>
      </c>
      <c r="E58" s="74">
        <f t="shared" si="22"/>
        <v>0</v>
      </c>
      <c r="F58" s="74">
        <f t="shared" si="22"/>
        <v>869.64</v>
      </c>
      <c r="G58" s="74">
        <f t="shared" si="22"/>
        <v>0</v>
      </c>
      <c r="H58" s="74">
        <f t="shared" si="22"/>
        <v>869.64</v>
      </c>
      <c r="I58" s="94"/>
      <c r="J58" s="104"/>
    </row>
    <row r="62" customHeight="1" spans="1:9">
      <c r="A62" s="85" t="s">
        <v>46</v>
      </c>
      <c r="B62" s="86"/>
      <c r="C62" s="87" t="s">
        <v>47</v>
      </c>
      <c r="D62" s="87"/>
      <c r="E62" s="87" t="s">
        <v>48</v>
      </c>
      <c r="F62" s="87"/>
      <c r="G62" s="87" t="s">
        <v>49</v>
      </c>
      <c r="H62" s="87"/>
      <c r="I62" s="105" t="s">
        <v>50</v>
      </c>
    </row>
    <row r="63" customHeight="1" spans="1:9">
      <c r="A63" s="88">
        <f>E58</f>
        <v>0</v>
      </c>
      <c r="B63" s="89"/>
      <c r="C63" s="89">
        <f>H58</f>
        <v>869.64</v>
      </c>
      <c r="D63" s="89"/>
      <c r="E63" s="89">
        <f>F58</f>
        <v>869.64</v>
      </c>
      <c r="F63" s="89"/>
      <c r="G63" s="89">
        <f>G58</f>
        <v>0</v>
      </c>
      <c r="H63" s="89"/>
      <c r="I63" s="106">
        <f>A63-C63</f>
        <v>-869.64</v>
      </c>
    </row>
    <row r="65" customHeight="1" spans="1:9">
      <c r="A65" s="107" t="s">
        <v>51</v>
      </c>
      <c r="B65" s="108" t="s">
        <v>52</v>
      </c>
      <c r="C65" s="109" t="s">
        <v>53</v>
      </c>
      <c r="D65" s="107"/>
      <c r="E65" s="107" t="s">
        <v>54</v>
      </c>
      <c r="F65" s="107"/>
      <c r="G65" s="107" t="s">
        <v>55</v>
      </c>
      <c r="H65" s="107"/>
      <c r="I65" s="108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3"/>
    <mergeCell ref="C25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3"/>
    <mergeCell ref="D25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3"/>
    <mergeCell ref="E25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4"/>
    <mergeCell ref="J25:J32"/>
    <mergeCell ref="J33:J37"/>
    <mergeCell ref="J38:J42"/>
    <mergeCell ref="J43:J45"/>
    <mergeCell ref="J46:J49"/>
    <mergeCell ref="J50:J5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M12" sqref="M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9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0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41"/>
      <c r="J7" s="42">
        <v>43325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3"/>
      <c r="J8" s="15" t="s">
        <v>68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51.5</v>
      </c>
      <c r="H11" s="25"/>
      <c r="I11" s="45"/>
      <c r="J11" s="46"/>
      <c r="K11" s="47" t="s">
        <v>52</v>
      </c>
    </row>
    <row r="12" ht="20.1" customHeight="1" spans="2:11">
      <c r="B12" s="22"/>
      <c r="C12" s="23"/>
      <c r="D12" s="26"/>
      <c r="E12" s="27"/>
      <c r="F12" s="28"/>
      <c r="G12" s="25">
        <v>51.5</v>
      </c>
      <c r="H12" s="25"/>
      <c r="I12" s="45"/>
      <c r="J12" s="46"/>
      <c r="K12" s="47" t="s">
        <v>77</v>
      </c>
    </row>
    <row r="13" ht="20.1" customHeight="1" spans="2:11">
      <c r="B13" s="22"/>
      <c r="C13" s="23"/>
      <c r="D13" s="26"/>
      <c r="E13" s="27"/>
      <c r="F13" s="28"/>
      <c r="G13" s="25">
        <v>51.5</v>
      </c>
      <c r="H13" s="25"/>
      <c r="I13" s="45"/>
      <c r="J13" s="46"/>
      <c r="K13" s="47" t="s">
        <v>78</v>
      </c>
    </row>
    <row r="14" ht="20.1" customHeight="1" spans="2:11">
      <c r="B14" s="22">
        <v>2</v>
      </c>
      <c r="C14" s="23"/>
      <c r="D14" s="29"/>
      <c r="E14" s="30" t="s">
        <v>79</v>
      </c>
      <c r="F14" s="30"/>
      <c r="G14" s="25">
        <v>110</v>
      </c>
      <c r="H14" s="25"/>
      <c r="I14" s="45"/>
      <c r="J14" s="46"/>
      <c r="K14" s="47" t="s">
        <v>80</v>
      </c>
    </row>
    <row r="15" ht="20.1" customHeight="1" spans="2:11">
      <c r="B15" s="22"/>
      <c r="C15" s="23"/>
      <c r="D15" s="29"/>
      <c r="E15" s="27"/>
      <c r="F15" s="28"/>
      <c r="G15" s="25">
        <v>71.2</v>
      </c>
      <c r="H15" s="25"/>
      <c r="I15" s="45"/>
      <c r="J15" s="46"/>
      <c r="K15" s="47" t="s">
        <v>81</v>
      </c>
    </row>
    <row r="16" ht="20.1" customHeight="1" spans="2:11">
      <c r="B16" s="22"/>
      <c r="C16" s="23"/>
      <c r="D16" s="29"/>
      <c r="E16" s="27"/>
      <c r="F16" s="28"/>
      <c r="G16" s="25">
        <v>14.7</v>
      </c>
      <c r="H16" s="25"/>
      <c r="I16" s="45"/>
      <c r="J16" s="46"/>
      <c r="K16" s="47" t="s">
        <v>82</v>
      </c>
    </row>
    <row r="17" ht="20.1" customHeight="1" spans="2:11">
      <c r="B17" s="22"/>
      <c r="C17" s="23"/>
      <c r="D17" s="29"/>
      <c r="E17" s="27"/>
      <c r="F17" s="28"/>
      <c r="G17" s="25">
        <v>8.7</v>
      </c>
      <c r="H17" s="25"/>
      <c r="I17" s="45"/>
      <c r="J17" s="46"/>
      <c r="K17" s="47" t="s">
        <v>83</v>
      </c>
    </row>
    <row r="18" ht="20.1" customHeight="1" spans="2:11">
      <c r="B18" s="22"/>
      <c r="C18" s="23"/>
      <c r="D18" s="29"/>
      <c r="E18" s="27"/>
      <c r="F18" s="28"/>
      <c r="G18" s="25">
        <v>12</v>
      </c>
      <c r="H18" s="25"/>
      <c r="I18" s="45"/>
      <c r="J18" s="46"/>
      <c r="K18" s="47" t="s">
        <v>84</v>
      </c>
    </row>
    <row r="19" ht="20.1" customHeight="1" spans="2:11">
      <c r="B19" s="22"/>
      <c r="C19" s="23"/>
      <c r="D19" s="29"/>
      <c r="E19" s="27"/>
      <c r="F19" s="28"/>
      <c r="G19" s="25">
        <v>360.73</v>
      </c>
      <c r="H19" s="25"/>
      <c r="I19" s="45"/>
      <c r="J19" s="46"/>
      <c r="K19" s="47" t="s">
        <v>85</v>
      </c>
    </row>
    <row r="20" ht="20.1" customHeight="1" spans="2:11">
      <c r="B20" s="22"/>
      <c r="C20" s="23"/>
      <c r="D20" s="29"/>
      <c r="E20" s="27"/>
      <c r="F20" s="28"/>
      <c r="G20" s="25">
        <v>30</v>
      </c>
      <c r="H20" s="25"/>
      <c r="I20" s="45"/>
      <c r="J20" s="46"/>
      <c r="K20" s="47" t="s">
        <v>86</v>
      </c>
    </row>
    <row r="21" ht="20.1" customHeight="1" spans="2:11">
      <c r="B21" s="22">
        <v>3</v>
      </c>
      <c r="C21" s="23"/>
      <c r="D21" s="29"/>
      <c r="E21" s="22" t="s">
        <v>87</v>
      </c>
      <c r="F21" s="23"/>
      <c r="G21" s="25">
        <v>0</v>
      </c>
      <c r="H21" s="25"/>
      <c r="I21" s="45"/>
      <c r="J21" s="46"/>
      <c r="K21" s="47" t="s">
        <v>88</v>
      </c>
    </row>
    <row r="22" ht="20.1" customHeight="1" spans="2:11">
      <c r="B22" s="22">
        <v>4</v>
      </c>
      <c r="C22" s="23"/>
      <c r="D22" s="29"/>
      <c r="E22" s="22" t="s">
        <v>89</v>
      </c>
      <c r="F22" s="23"/>
      <c r="G22" s="25">
        <v>180</v>
      </c>
      <c r="H22" s="25"/>
      <c r="I22" s="45"/>
      <c r="J22" s="46"/>
      <c r="K22" s="47" t="s">
        <v>90</v>
      </c>
    </row>
    <row r="23" ht="20.1" customHeight="1" spans="2:11">
      <c r="B23" s="22"/>
      <c r="C23" s="23"/>
      <c r="D23" s="26"/>
      <c r="E23" s="27"/>
      <c r="F23" s="28"/>
      <c r="G23" s="25">
        <v>205</v>
      </c>
      <c r="H23" s="25"/>
      <c r="I23" s="45"/>
      <c r="J23" s="46"/>
      <c r="K23" s="47" t="s">
        <v>91</v>
      </c>
    </row>
    <row r="24" ht="20.1" customHeight="1" spans="2:11">
      <c r="B24" s="22"/>
      <c r="C24" s="23"/>
      <c r="D24" s="26"/>
      <c r="E24" s="27"/>
      <c r="F24" s="28"/>
      <c r="G24" s="25">
        <v>50</v>
      </c>
      <c r="H24" s="25"/>
      <c r="I24" s="45"/>
      <c r="J24" s="46"/>
      <c r="K24" s="47" t="s">
        <v>92</v>
      </c>
    </row>
    <row r="25" ht="20.1" customHeight="1" spans="2:11">
      <c r="B25" s="22"/>
      <c r="C25" s="23"/>
      <c r="D25" s="26"/>
      <c r="E25" s="27"/>
      <c r="F25" s="28"/>
      <c r="G25" s="25">
        <v>86</v>
      </c>
      <c r="H25" s="25"/>
      <c r="I25" s="45"/>
      <c r="J25" s="46"/>
      <c r="K25" s="47" t="s">
        <v>93</v>
      </c>
    </row>
    <row r="26" ht="20.1" customHeight="1" spans="2:11">
      <c r="B26" s="22"/>
      <c r="C26" s="23"/>
      <c r="D26" s="26"/>
      <c r="E26" s="27"/>
      <c r="F26" s="28"/>
      <c r="G26" s="25">
        <v>166</v>
      </c>
      <c r="H26" s="25"/>
      <c r="I26" s="45"/>
      <c r="J26" s="46"/>
      <c r="K26" s="47" t="s">
        <v>93</v>
      </c>
    </row>
    <row r="27" ht="20.1" customHeight="1" spans="2:11">
      <c r="B27" s="22">
        <v>5</v>
      </c>
      <c r="C27" s="23"/>
      <c r="D27" s="24" t="s">
        <v>43</v>
      </c>
      <c r="E27" s="30"/>
      <c r="F27" s="30"/>
      <c r="G27" s="25">
        <v>0</v>
      </c>
      <c r="H27" s="25"/>
      <c r="I27" s="45"/>
      <c r="J27" s="46"/>
      <c r="K27" s="47"/>
    </row>
    <row r="28" ht="20.1" customHeight="1" spans="2:11">
      <c r="B28" s="22">
        <v>6</v>
      </c>
      <c r="C28" s="23"/>
      <c r="D28" s="29"/>
      <c r="E28" s="30"/>
      <c r="F28" s="30"/>
      <c r="G28" s="25">
        <v>0</v>
      </c>
      <c r="H28" s="25"/>
      <c r="I28" s="45"/>
      <c r="J28" s="46"/>
      <c r="K28" s="47"/>
    </row>
    <row r="29" ht="20.1" customHeight="1" spans="2:11">
      <c r="B29" s="22">
        <v>7</v>
      </c>
      <c r="C29" s="23"/>
      <c r="D29" s="31"/>
      <c r="E29" s="30"/>
      <c r="F29" s="30"/>
      <c r="G29" s="25">
        <v>0</v>
      </c>
      <c r="H29" s="25"/>
      <c r="I29" s="45"/>
      <c r="J29" s="46"/>
      <c r="K29" s="47"/>
    </row>
    <row r="30" ht="20.1" customHeight="1" spans="2:11">
      <c r="B30" s="19" t="s">
        <v>45</v>
      </c>
      <c r="C30" s="32"/>
      <c r="D30" s="32"/>
      <c r="E30" s="32"/>
      <c r="F30" s="20"/>
      <c r="G30" s="33">
        <f>SUM(G11:G29)</f>
        <v>1448.83</v>
      </c>
      <c r="H30" s="33">
        <f>SUM(H11:H29)</f>
        <v>0</v>
      </c>
      <c r="I30" s="48">
        <f>SUM(I11:J29)</f>
        <v>0</v>
      </c>
      <c r="J30" s="49"/>
      <c r="K30" s="50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1"/>
      <c r="K31" s="16"/>
    </row>
    <row r="32" ht="20.1" customHeight="1" spans="2:11">
      <c r="B32" s="21" t="s">
        <v>72</v>
      </c>
      <c r="C32" s="21"/>
      <c r="D32" s="21"/>
      <c r="E32" s="21"/>
      <c r="F32" s="21"/>
      <c r="G32" s="21" t="s">
        <v>94</v>
      </c>
      <c r="H32" s="21"/>
      <c r="I32" s="21"/>
      <c r="J32" s="21"/>
      <c r="K32" s="21" t="s">
        <v>95</v>
      </c>
    </row>
    <row r="33" ht="20.1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52">
        <f>SUM(B33:J33)</f>
        <v>0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96</v>
      </c>
      <c r="C35" s="16"/>
      <c r="D35" s="16" t="s">
        <v>52</v>
      </c>
      <c r="E35" s="16"/>
      <c r="F35" s="16" t="s">
        <v>53</v>
      </c>
      <c r="G35" s="16" t="s">
        <v>97</v>
      </c>
      <c r="H35" s="16"/>
      <c r="I35" s="16"/>
      <c r="J35" s="16" t="s">
        <v>55</v>
      </c>
      <c r="K35" s="16"/>
    </row>
    <row r="38" ht="17.4" spans="1:11">
      <c r="A38" s="2" t="s">
        <v>98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57</v>
      </c>
      <c r="E40" s="6"/>
      <c r="F40" s="7" t="str">
        <f>F5</f>
        <v>岑余</v>
      </c>
      <c r="G40" s="7"/>
      <c r="H40" s="6" t="s">
        <v>58</v>
      </c>
      <c r="I40" s="5"/>
      <c r="J40" s="7" t="str">
        <f>J5</f>
        <v>业务经理</v>
      </c>
      <c r="K40" s="39"/>
    </row>
    <row r="41" ht="20.1" customHeight="1" spans="2:11">
      <c r="B41" s="8"/>
      <c r="C41" s="9"/>
      <c r="D41" s="10" t="s">
        <v>60</v>
      </c>
      <c r="E41" s="10"/>
      <c r="F41" s="11" t="str">
        <f>F6</f>
        <v>上海、西安、宝鸡</v>
      </c>
      <c r="G41" s="11"/>
      <c r="H41" s="10" t="s">
        <v>62</v>
      </c>
      <c r="I41" s="9"/>
      <c r="J41" s="11" t="str">
        <f>J6</f>
        <v>上海事业部</v>
      </c>
      <c r="K41" s="40"/>
    </row>
    <row r="42" ht="20.1" customHeight="1" spans="2:11">
      <c r="B42" s="8"/>
      <c r="C42" s="9"/>
      <c r="D42" s="10" t="s">
        <v>64</v>
      </c>
      <c r="E42" s="10"/>
      <c r="F42" s="11" t="str">
        <f>F7</f>
        <v>8月4日-8月10日</v>
      </c>
      <c r="G42" s="11"/>
      <c r="H42" s="10" t="s">
        <v>66</v>
      </c>
      <c r="I42" s="41"/>
      <c r="J42" s="53">
        <f>J7</f>
        <v>43325</v>
      </c>
      <c r="K42" s="54"/>
    </row>
    <row r="43" ht="20.1" customHeight="1" spans="2:11">
      <c r="B43" s="12"/>
      <c r="C43" s="13"/>
      <c r="D43" s="14"/>
      <c r="E43" s="14"/>
      <c r="F43" s="15"/>
      <c r="G43" s="15"/>
      <c r="H43" s="14" t="s">
        <v>67</v>
      </c>
      <c r="I43" s="43"/>
      <c r="J43" s="15" t="str">
        <f>J8</f>
        <v>HMOA-180806-SXY618 </v>
      </c>
      <c r="K43" s="44"/>
    </row>
    <row r="44" ht="20.1" customHeight="1"/>
    <row r="45" ht="20.1" customHeight="1" spans="2:11">
      <c r="B45" s="30"/>
      <c r="C45" s="30"/>
      <c r="D45" s="35" t="s">
        <v>99</v>
      </c>
      <c r="E45" s="30" t="s">
        <v>100</v>
      </c>
      <c r="F45" s="30"/>
      <c r="G45" s="25" t="s">
        <v>101</v>
      </c>
      <c r="H45" s="25" t="s">
        <v>102</v>
      </c>
      <c r="I45" s="25" t="s">
        <v>45</v>
      </c>
      <c r="J45" s="25"/>
      <c r="K45" s="55" t="s">
        <v>74</v>
      </c>
    </row>
    <row r="46" ht="20.1" customHeight="1" spans="2:11">
      <c r="B46" s="30">
        <v>1</v>
      </c>
      <c r="C46" s="30"/>
      <c r="D46" s="36" t="s">
        <v>103</v>
      </c>
      <c r="E46" s="37">
        <v>43317</v>
      </c>
      <c r="F46" s="30"/>
      <c r="G46" s="25">
        <v>200</v>
      </c>
      <c r="H46" s="25">
        <v>1</v>
      </c>
      <c r="I46" s="45">
        <f>G46*H46</f>
        <v>200</v>
      </c>
      <c r="J46" s="46"/>
      <c r="K46" s="56" t="s">
        <v>104</v>
      </c>
    </row>
    <row r="47" ht="20.1" customHeight="1" spans="2:11">
      <c r="B47" s="30">
        <v>2</v>
      </c>
      <c r="C47" s="30"/>
      <c r="D47" s="36" t="s">
        <v>103</v>
      </c>
      <c r="E47" s="30" t="s">
        <v>105</v>
      </c>
      <c r="F47" s="30"/>
      <c r="G47" s="25">
        <v>100</v>
      </c>
      <c r="H47" s="25">
        <v>5</v>
      </c>
      <c r="I47" s="45">
        <f t="shared" ref="I47:I48" si="0">G47*H47</f>
        <v>500</v>
      </c>
      <c r="J47" s="46"/>
      <c r="K47" s="56" t="s">
        <v>106</v>
      </c>
    </row>
    <row r="48" ht="20.1" customHeight="1" spans="2:11">
      <c r="B48" s="30">
        <v>3</v>
      </c>
      <c r="C48" s="30"/>
      <c r="D48" s="36"/>
      <c r="E48" s="30"/>
      <c r="F48" s="30"/>
      <c r="G48" s="25">
        <v>0</v>
      </c>
      <c r="H48" s="25">
        <v>0</v>
      </c>
      <c r="I48" s="45">
        <f t="shared" si="0"/>
        <v>0</v>
      </c>
      <c r="J48" s="46"/>
      <c r="K48" s="56"/>
    </row>
    <row r="49" ht="20.1" customHeight="1" spans="2:11">
      <c r="B49" s="19" t="s">
        <v>45</v>
      </c>
      <c r="C49" s="32"/>
      <c r="D49" s="32"/>
      <c r="E49" s="32"/>
      <c r="F49" s="20"/>
      <c r="G49" s="33"/>
      <c r="H49" s="33">
        <f>SUM(H31:H48)</f>
        <v>6</v>
      </c>
      <c r="I49" s="48">
        <f>SUM(I46:J48)</f>
        <v>700</v>
      </c>
      <c r="J49" s="49"/>
      <c r="K49" s="50"/>
    </row>
    <row r="50" ht="20.1" customHeight="1" spans="2:11">
      <c r="B50" s="16" t="s">
        <v>96</v>
      </c>
      <c r="C50" s="16"/>
      <c r="D50" s="16" t="s">
        <v>52</v>
      </c>
      <c r="E50" s="16"/>
      <c r="F50" s="16" t="s">
        <v>53</v>
      </c>
      <c r="G50" s="16" t="s">
        <v>97</v>
      </c>
      <c r="H50" s="16"/>
      <c r="I50" s="16"/>
      <c r="J50" s="16" t="s">
        <v>55</v>
      </c>
      <c r="K50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I13:J13"/>
    <mergeCell ref="B14:C14"/>
    <mergeCell ref="E14:F14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B22:C22"/>
    <mergeCell ref="E22:F2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2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2018-08-13T06:24:54Z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