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19425" windowHeight="8370" tabRatio="924"/>
  </bookViews>
  <sheets>
    <sheet name="结算单-会议部分" sheetId="45" r:id="rId1"/>
  </sheets>
  <calcPr calcId="144525"/>
</workbook>
</file>

<file path=xl/calcChain.xml><?xml version="1.0" encoding="utf-8"?>
<calcChain xmlns="http://schemas.openxmlformats.org/spreadsheetml/2006/main">
  <c r="J87" i="45" l="1"/>
  <c r="N66" i="45"/>
  <c r="N70" i="45"/>
  <c r="N82" i="45" l="1"/>
  <c r="N81" i="45"/>
  <c r="N80" i="45"/>
  <c r="N79" i="45"/>
  <c r="N78" i="45"/>
  <c r="N77" i="45"/>
  <c r="N83" i="45" s="1"/>
  <c r="N73" i="45"/>
  <c r="N74" i="45" s="1"/>
  <c r="N64" i="45"/>
  <c r="N63" i="45"/>
  <c r="N62" i="45"/>
  <c r="N65" i="45" s="1"/>
  <c r="N58" i="45"/>
  <c r="N57" i="45"/>
  <c r="N56" i="45"/>
  <c r="N55" i="45"/>
  <c r="N59" i="45" s="1"/>
  <c r="N51" i="45"/>
  <c r="N50" i="45"/>
  <c r="N49" i="45"/>
  <c r="N48" i="45"/>
  <c r="N47" i="45"/>
  <c r="N46" i="45"/>
  <c r="N45" i="45"/>
  <c r="N44" i="45"/>
  <c r="N43" i="45"/>
  <c r="N52" i="45" s="1"/>
  <c r="N39" i="45"/>
  <c r="N38" i="45"/>
  <c r="N37" i="45"/>
  <c r="N36" i="45"/>
  <c r="N35" i="45"/>
  <c r="N34" i="45"/>
  <c r="N33" i="45"/>
  <c r="N32" i="45"/>
  <c r="N31" i="45"/>
  <c r="N30" i="45"/>
  <c r="N29" i="45"/>
  <c r="N28" i="45"/>
  <c r="N40" i="45" s="1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25" i="45" s="1"/>
  <c r="J69" i="45" l="1"/>
  <c r="N69" i="45" s="1"/>
  <c r="N87" i="45" s="1"/>
  <c r="N88" i="45" s="1"/>
  <c r="N84" i="45"/>
</calcChain>
</file>

<file path=xl/sharedStrings.xml><?xml version="1.0" encoding="utf-8"?>
<sst xmlns="http://schemas.openxmlformats.org/spreadsheetml/2006/main" count="395" uniqueCount="197">
  <si>
    <t>会议名称：</t>
  </si>
  <si>
    <t>OHBM</t>
  </si>
  <si>
    <t>新加坡</t>
  </si>
  <si>
    <t>供应商名称：</t>
  </si>
  <si>
    <t>中国康辉旅游集团有限公司</t>
  </si>
  <si>
    <t>会议类型：</t>
  </si>
  <si>
    <t>国际会议</t>
  </si>
  <si>
    <t xml:space="preserve"> 参加人数：</t>
  </si>
  <si>
    <t>20+6（内陪）</t>
  </si>
  <si>
    <t>联系人/电话：</t>
  </si>
  <si>
    <t>曹园 18810105420</t>
  </si>
  <si>
    <t>会议时间：</t>
  </si>
  <si>
    <t>20180617-20180621</t>
  </si>
  <si>
    <t>网址</t>
  </si>
  <si>
    <t>https://www.humanbrainmapping.org/i4a/pages/index.cfm?pageid=3267&amp;activateFull=false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</si>
  <si>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</si>
  <si>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</si>
  <si>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</si>
  <si>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</si>
  <si>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</si>
  <si>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</si>
  <si>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</si>
  <si>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</si>
  <si>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</si>
  <si>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</si>
  <si>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</si>
  <si>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</si>
  <si>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</si>
  <si>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</si>
  <si>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</si>
  <si>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</si>
  <si>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</si>
  <si>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</si>
  <si>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</si>
  <si>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</si>
  <si>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</si>
  <si>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A-2</t>
  </si>
  <si>
    <t>集结地酒店-1
上海大众空港酒店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</si>
  <si>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</si>
  <si>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</si>
  <si>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</si>
  <si>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</si>
  <si>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</si>
  <si>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</si>
  <si>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</si>
  <si>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</si>
  <si>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</si>
  <si>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</si>
  <si>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</si>
  <si>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</si>
  <si>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</si>
  <si>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</si>
  <si>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</si>
  <si>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</si>
  <si>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</si>
  <si>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</si>
  <si>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</si>
  <si>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</si>
  <si>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</si>
  <si>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</si>
  <si>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</si>
  <si>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</si>
  <si>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</si>
  <si>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正餐</t>
  </si>
  <si>
    <t>午</t>
  </si>
  <si>
    <t>餐</t>
  </si>
  <si>
    <t>人</t>
  </si>
  <si>
    <t>B-4</t>
  </si>
  <si>
    <t>B-5</t>
  </si>
  <si>
    <t>次</t>
  </si>
  <si>
    <t>C</t>
  </si>
  <si>
    <t>交通</t>
  </si>
  <si>
    <t>C-1</t>
  </si>
  <si>
    <t>辆/趟</t>
  </si>
  <si>
    <t>45座空调车</t>
  </si>
  <si>
    <t>境外接送机机，酒店-机场间的单程用车</t>
  </si>
  <si>
    <t>其他，45座空调车</t>
  </si>
  <si>
    <t>辆/天</t>
  </si>
  <si>
    <t>高铁或动车票</t>
  </si>
  <si>
    <t>座</t>
  </si>
  <si>
    <t>人/单程</t>
  </si>
  <si>
    <t>D</t>
  </si>
  <si>
    <t>其他费用</t>
  </si>
  <si>
    <t>D-1</t>
  </si>
  <si>
    <t>保险费</t>
  </si>
  <si>
    <t>D-2</t>
  </si>
  <si>
    <t>签证费</t>
  </si>
  <si>
    <t>报价含递送服务及快递</t>
  </si>
  <si>
    <t>D-3</t>
  </si>
  <si>
    <t>会议注册费</t>
  </si>
  <si>
    <t>如有固定价格请填写</t>
  </si>
  <si>
    <t>D-10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</si>
  <si>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</si>
  <si>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</si>
  <si>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</si>
  <si>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</si>
  <si>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</si>
  <si>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</si>
  <si>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</si>
  <si>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</si>
  <si>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</si>
  <si>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当地工作人员</t>
  </si>
  <si>
    <t>每天10小时工作，超时费用另计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</si>
  <si>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</si>
  <si>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</si>
  <si>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</si>
  <si>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</si>
  <si>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</si>
  <si>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</si>
  <si>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</si>
  <si>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</si>
  <si>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</si>
  <si>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</si>
  <si>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</si>
  <si>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</si>
  <si>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</si>
  <si>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</si>
  <si>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</si>
  <si>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</si>
  <si>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经济</t>
  </si>
  <si>
    <t>散客</t>
  </si>
  <si>
    <t>张</t>
  </si>
  <si>
    <t>经济舱，7折预估机票，以实际出票价格为准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</si>
  <si>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</si>
  <si>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</si>
  <si>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</si>
  <si>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</si>
  <si>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</si>
  <si>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</si>
  <si>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</si>
  <si>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</si>
  <si>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</si>
  <si>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</si>
  <si>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</si>
  <si>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</si>
  <si>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r>
      <t xml:space="preserve"> 会议地点：</t>
    </r>
    <r>
      <rPr>
        <b/>
        <u/>
        <sz val="9"/>
        <rFont val="华文细黑"/>
        <family val="3"/>
        <charset val="134"/>
      </rPr>
      <t xml:space="preserve">                      </t>
    </r>
  </si>
  <si>
    <r>
      <t xml:space="preserve">从 </t>
    </r>
    <r>
      <rPr>
        <u/>
        <sz val="9"/>
        <color rgb="FFC00000"/>
        <rFont val="华文细黑"/>
        <family val="3"/>
        <charset val="134"/>
      </rPr>
      <t>****</t>
    </r>
    <r>
      <rPr>
        <sz val="9"/>
        <color rgb="FFC00000"/>
        <rFont val="华文细黑"/>
        <family val="3"/>
        <charset val="134"/>
      </rPr>
      <t xml:space="preserve"> </t>
    </r>
    <r>
      <rPr>
        <sz val="9"/>
        <color theme="1"/>
        <rFont val="华文细黑"/>
        <family val="3"/>
        <charset val="134"/>
      </rPr>
      <t xml:space="preserve">至 </t>
    </r>
    <r>
      <rPr>
        <u/>
        <sz val="9"/>
        <color rgb="FFC00000"/>
        <rFont val="华文细黑"/>
        <family val="3"/>
        <charset val="134"/>
      </rPr>
      <t>****</t>
    </r>
  </si>
  <si>
    <r>
      <t>险种：</t>
    </r>
    <r>
      <rPr>
        <u/>
        <sz val="9"/>
        <color rgb="FFC00000"/>
        <rFont val="华文细黑"/>
        <family val="3"/>
        <charset val="134"/>
      </rPr>
      <t xml:space="preserve">      </t>
    </r>
    <r>
      <rPr>
        <sz val="9"/>
        <rFont val="华文细黑"/>
        <family val="3"/>
        <charset val="134"/>
      </rPr>
      <t>保险额度：</t>
    </r>
    <r>
      <rPr>
        <u/>
        <sz val="9"/>
        <color rgb="FFC00000"/>
        <rFont val="华文细黑"/>
        <family val="3"/>
        <charset val="134"/>
      </rPr>
      <t xml:space="preserve">      </t>
    </r>
    <r>
      <rPr>
        <sz val="9"/>
        <rFont val="华文细黑"/>
        <family val="3"/>
        <charset val="134"/>
      </rPr>
      <t>元</t>
    </r>
  </si>
  <si>
    <r>
      <t xml:space="preserve">从 </t>
    </r>
    <r>
      <rPr>
        <sz val="9"/>
        <color rgb="FFC00000"/>
        <rFont val="华文细黑"/>
        <family val="3"/>
        <charset val="134"/>
      </rPr>
      <t>****</t>
    </r>
    <r>
      <rPr>
        <sz val="9"/>
        <color theme="1"/>
        <rFont val="华文细黑"/>
        <family val="3"/>
        <charset val="134"/>
      </rPr>
      <t xml:space="preserve"> 至 </t>
    </r>
    <r>
      <rPr>
        <sz val="9"/>
        <color rgb="FFC00000"/>
        <rFont val="华文细黑"/>
        <family val="3"/>
        <charset val="134"/>
      </rPr>
      <t>****</t>
    </r>
  </si>
  <si>
    <t>广州出发，经济舱散客，时时票价，未做预定，最终价格以实际出票为准，具体时刻请见表格下方</t>
    <phoneticPr fontId="5" type="noConversion"/>
  </si>
  <si>
    <t>上海出发，经济舱散客，时时票价，未做预定，最终价格以实际出票为准，具体时刻请见表格下方</t>
    <phoneticPr fontId="5" type="noConversion"/>
  </si>
  <si>
    <t>全陪费用根据时时机票价格预估总价平均到5天，目前未做预定，最终价格按照实际价格结算</t>
    <phoneticPr fontId="5" type="noConversion"/>
  </si>
  <si>
    <t>Buick GL8商务车</t>
    <phoneticPr fontId="5" type="noConversion"/>
  </si>
  <si>
    <t>苏州会场-上海浦东机场，张婧</t>
    <phoneticPr fontId="5" type="noConversion"/>
  </si>
  <si>
    <t>虹桥高铁站-上海普通机场，苏州，南京4位客人</t>
    <phoneticPr fontId="5" type="noConversion"/>
  </si>
  <si>
    <t>预估，按实际结算，包含4位内陪注册费，汇率上升</t>
    <phoneticPr fontId="5" type="noConversion"/>
  </si>
  <si>
    <t>10%service charge&amp;7%GST</t>
    <phoneticPr fontId="5" type="noConversion"/>
  </si>
  <si>
    <t>南京-上海往返高铁票</t>
    <phoneticPr fontId="5" type="noConversion"/>
  </si>
  <si>
    <t>7座商务车送机服务</t>
    <phoneticPr fontId="5" type="noConversion"/>
  </si>
  <si>
    <t>上海广州机场协调人员</t>
    <phoneticPr fontId="5" type="noConversion"/>
  </si>
  <si>
    <t>许侃，潘起晨合住，双人间，含双早</t>
    <phoneticPr fontId="5" type="noConversion"/>
  </si>
  <si>
    <t>B-6</t>
  </si>
  <si>
    <t>B-7</t>
  </si>
  <si>
    <t>B-8</t>
  </si>
  <si>
    <t>B-9</t>
  </si>
  <si>
    <t>超时</t>
    <phoneticPr fontId="5" type="noConversion"/>
  </si>
  <si>
    <t>辆/小时</t>
    <phoneticPr fontId="5" type="noConversion"/>
  </si>
  <si>
    <t>共超时8小时</t>
    <phoneticPr fontId="5" type="noConversion"/>
  </si>
  <si>
    <t>山峰退票费</t>
    <phoneticPr fontId="5" type="noConversion"/>
  </si>
  <si>
    <t>国际航段</t>
    <phoneticPr fontId="5" type="noConversion"/>
  </si>
  <si>
    <t>从 广州 至 新加坡往返</t>
    <phoneticPr fontId="5" type="noConversion"/>
  </si>
  <si>
    <t>从 上海 至 新加坡往返</t>
    <phoneticPr fontId="5" type="noConversion"/>
  </si>
  <si>
    <t>从 新加坡至 上海</t>
    <phoneticPr fontId="5" type="noConversion"/>
  </si>
  <si>
    <t>从 广州至 新加坡往返</t>
    <phoneticPr fontId="5" type="noConversion"/>
  </si>
  <si>
    <t>孙晓欧改期</t>
    <phoneticPr fontId="5" type="noConversion"/>
  </si>
  <si>
    <t>17-20日大会包车,每天10小时用车，超时费用另计（600元/小时），如果凌晨抵达，则包车为5天</t>
    <phoneticPr fontId="5" type="noConversion"/>
  </si>
  <si>
    <t>会议地酒店：
Peninsula.Excelsior Hotel</t>
    <phoneticPr fontId="5" type="noConversion"/>
  </si>
  <si>
    <t>B-10</t>
  </si>
  <si>
    <t>B-11</t>
  </si>
  <si>
    <t>B-12</t>
  </si>
  <si>
    <t>日</t>
    <phoneticPr fontId="5" type="noConversion"/>
  </si>
  <si>
    <t>餐</t>
    <phoneticPr fontId="5" type="noConversion"/>
  </si>
  <si>
    <t>组</t>
    <phoneticPr fontId="5" type="noConversion"/>
  </si>
  <si>
    <t>午</t>
    <phoneticPr fontId="5" type="noConversion"/>
  </si>
  <si>
    <t>客户出发地交通费</t>
    <phoneticPr fontId="5" type="noConversion"/>
  </si>
  <si>
    <t>出发地到机场往返</t>
    <phoneticPr fontId="5" type="noConversion"/>
  </si>
  <si>
    <t>C-2</t>
    <phoneticPr fontId="5" type="noConversion"/>
  </si>
  <si>
    <r>
      <rPr>
        <sz val="9"/>
        <color theme="1"/>
        <rFont val="华文细黑"/>
        <family val="3"/>
        <charset val="134"/>
      </rPr>
      <t>境内</t>
    </r>
    <r>
      <rPr>
        <sz val="9"/>
        <color rgb="FFFF0000"/>
        <rFont val="华文细黑"/>
        <family val="3"/>
        <charset val="134"/>
      </rPr>
      <t>或</t>
    </r>
    <r>
      <rPr>
        <sz val="9"/>
        <color theme="1"/>
        <rFont val="华文细黑"/>
        <family val="3"/>
        <charset val="134"/>
      </rPr>
      <t>境外：</t>
    </r>
    <r>
      <rPr>
        <sz val="9"/>
        <rFont val="华文细黑"/>
        <family val="3"/>
        <charset val="134"/>
      </rPr>
      <t xml:space="preserve">
机场及市内接送机用车、集结</t>
    </r>
    <phoneticPr fontId="5" type="noConversion"/>
  </si>
  <si>
    <t>境内或境外：
包车</t>
    <phoneticPr fontId="5" type="noConversion"/>
  </si>
  <si>
    <t>C-3</t>
    <phoneticPr fontId="5" type="noConversion"/>
  </si>
  <si>
    <t>6月16日午餐，广州</t>
    <phoneticPr fontId="5" type="noConversion"/>
  </si>
  <si>
    <t>6月21日午餐，广州</t>
    <phoneticPr fontId="5" type="noConversion"/>
  </si>
  <si>
    <t>B-1</t>
    <phoneticPr fontId="5" type="noConversion"/>
  </si>
  <si>
    <t>B-2</t>
    <phoneticPr fontId="5" type="noConversion"/>
  </si>
  <si>
    <t>中餐</t>
    <phoneticPr fontId="5" type="noConversion"/>
  </si>
  <si>
    <t>王凌雁，王嵘，孙晓欧</t>
    <phoneticPr fontId="5" type="noConversion"/>
  </si>
  <si>
    <t>人</t>
    <phoneticPr fontId="5" type="noConversion"/>
  </si>
  <si>
    <t>B-3</t>
    <phoneticPr fontId="5" type="noConversion"/>
  </si>
  <si>
    <t>日</t>
    <phoneticPr fontId="5" type="noConversion"/>
  </si>
  <si>
    <t>晚</t>
    <phoneticPr fontId="5" type="noConversion"/>
  </si>
  <si>
    <t>人</t>
    <phoneticPr fontId="5" type="noConversion"/>
  </si>
  <si>
    <t>6月16日午餐，上海</t>
    <phoneticPr fontId="5" type="noConversion"/>
  </si>
  <si>
    <t>16/21日接送机，王凌雁</t>
    <phoneticPr fontId="5" type="noConversion"/>
  </si>
  <si>
    <t>当地餐</t>
    <phoneticPr fontId="5" type="noConversion"/>
  </si>
  <si>
    <t>当地餐</t>
    <phoneticPr fontId="5" type="noConversion"/>
  </si>
  <si>
    <t>苏州-上海往返高铁票，孙晓欧</t>
    <phoneticPr fontId="5" type="noConversion"/>
  </si>
  <si>
    <t>安斯泰来制药（中国）有限公司OHBM会议-会议部分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</si>
</sst>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 * #,##0_ ;_ * \-#,##0_ ;_ * &quot;-&quot;??_ ;_ @_ "/>
    <numFmt numFmtId="177" formatCode="#,##0.00;[Red]#,##0.00"/>
    <numFmt numFmtId="178" formatCode="0.00_);[Red]\(0.00\)"/>
    <numFmt numFmtId="179" formatCode="0.00_ ;[Red]\-0.00\ "/>
  </numFmts>
  <fonts count="22" x14ac:knownFonts="1">
    <font>
      <sz val="11"/>
      <color theme="1"/>
      <name val="宋体"/>
      <charset val="134"/>
      <scheme val="minor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华文细黑"/>
      <family val="3"/>
      <charset val="134"/>
    </font>
    <font>
      <b/>
      <sz val="11"/>
      <color theme="1"/>
      <name val="华文细黑"/>
      <family val="3"/>
      <charset val="134"/>
    </font>
    <font>
      <b/>
      <sz val="9"/>
      <name val="华文细黑"/>
      <family val="3"/>
      <charset val="134"/>
    </font>
    <font>
      <b/>
      <u/>
      <sz val="9"/>
      <color rgb="FFC00000"/>
      <name val="华文细黑"/>
      <family val="3"/>
      <charset val="134"/>
    </font>
    <font>
      <b/>
      <u/>
      <sz val="9"/>
      <name val="华文细黑"/>
      <family val="3"/>
      <charset val="134"/>
    </font>
    <font>
      <b/>
      <u/>
      <sz val="9"/>
      <color theme="1"/>
      <name val="华文细黑"/>
      <family val="3"/>
      <charset val="134"/>
    </font>
    <font>
      <b/>
      <sz val="9"/>
      <color theme="1"/>
      <name val="华文细黑"/>
      <family val="3"/>
      <charset val="134"/>
    </font>
    <font>
      <u/>
      <sz val="11"/>
      <color theme="10"/>
      <name val="华文细黑"/>
      <family val="3"/>
      <charset val="134"/>
    </font>
    <font>
      <sz val="9"/>
      <color theme="1"/>
      <name val="华文细黑"/>
      <family val="3"/>
      <charset val="134"/>
    </font>
    <font>
      <b/>
      <sz val="8"/>
      <color rgb="FFC00000"/>
      <name val="华文细黑"/>
      <family val="3"/>
      <charset val="134"/>
    </font>
    <font>
      <sz val="9"/>
      <name val="华文细黑"/>
      <family val="3"/>
      <charset val="134"/>
    </font>
    <font>
      <sz val="9"/>
      <color indexed="8"/>
      <name val="华文细黑"/>
      <family val="3"/>
      <charset val="134"/>
    </font>
    <font>
      <sz val="9"/>
      <color rgb="FFFF0000"/>
      <name val="华文细黑"/>
      <family val="3"/>
      <charset val="134"/>
    </font>
    <font>
      <u/>
      <sz val="9"/>
      <color rgb="FFC00000"/>
      <name val="华文细黑"/>
      <family val="3"/>
      <charset val="134"/>
    </font>
    <font>
      <sz val="9"/>
      <color rgb="FFC00000"/>
      <name val="华文细黑"/>
      <family val="3"/>
      <charset val="134"/>
    </font>
    <font>
      <b/>
      <sz val="9"/>
      <color rgb="FFFF0000"/>
      <name val="华文细黑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</fills>
  <borders count="86">
    <border>
      <left/>
      <right/>
      <top/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9" fontId="2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3" fontId="2" fillId="0" borderId="0" applyFont="0" applyFill="0" applyBorder="0" applyAlignment="0" applyProtection="0"/>
  </cellStyleXfs>
  <cellXfs count="25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6" applyFont="1" applyBorder="1" applyAlignment="1">
      <alignment horizontal="left" vertical="center"/>
    </xf>
    <xf numFmtId="0" fontId="11" fillId="0" borderId="0" xfId="5" applyFont="1" applyFill="1" applyBorder="1" applyAlignment="1">
      <alignment vertical="center"/>
    </xf>
    <xf numFmtId="0" fontId="12" fillId="0" borderId="0" xfId="5" applyFont="1" applyBorder="1">
      <alignment vertical="center"/>
    </xf>
    <xf numFmtId="0" fontId="12" fillId="0" borderId="0" xfId="5" applyFont="1" applyBorder="1" applyAlignment="1">
      <alignment vertical="center"/>
    </xf>
    <xf numFmtId="0" fontId="13" fillId="0" borderId="0" xfId="1" applyFont="1" applyBorder="1" applyAlignment="1" applyProtection="1">
      <alignment vertical="center"/>
    </xf>
    <xf numFmtId="0" fontId="12" fillId="0" borderId="0" xfId="5" applyFont="1" applyFill="1" applyBorder="1" applyAlignment="1">
      <alignment vertical="center"/>
    </xf>
    <xf numFmtId="0" fontId="14" fillId="0" borderId="0" xfId="5" applyFont="1" applyBorder="1" applyAlignment="1">
      <alignment vertical="center"/>
    </xf>
    <xf numFmtId="0" fontId="14" fillId="0" borderId="0" xfId="5" applyFont="1" applyBorder="1" applyAlignment="1">
      <alignment horizontal="center" vertical="center"/>
    </xf>
    <xf numFmtId="0" fontId="14" fillId="0" borderId="0" xfId="5" applyFont="1" applyBorder="1">
      <alignment vertical="center"/>
    </xf>
    <xf numFmtId="0" fontId="16" fillId="3" borderId="4" xfId="6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14" fillId="0" borderId="8" xfId="5" applyFont="1" applyFill="1" applyBorder="1" applyAlignment="1">
      <alignment vertical="center"/>
    </xf>
    <xf numFmtId="0" fontId="14" fillId="0" borderId="9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5" applyFont="1" applyFill="1" applyBorder="1">
      <alignment vertical="center"/>
    </xf>
    <xf numFmtId="0" fontId="14" fillId="0" borderId="11" xfId="5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0" fontId="14" fillId="0" borderId="40" xfId="5" applyFont="1" applyBorder="1" applyAlignment="1">
      <alignment horizontal="center" vertical="center"/>
    </xf>
    <xf numFmtId="0" fontId="14" fillId="0" borderId="13" xfId="5" applyFont="1" applyFill="1" applyBorder="1" applyAlignment="1">
      <alignment horizontal="center" vertical="center"/>
    </xf>
    <xf numFmtId="0" fontId="14" fillId="4" borderId="13" xfId="5" applyFont="1" applyFill="1" applyBorder="1" applyAlignment="1">
      <alignment horizontal="center" vertical="center"/>
    </xf>
    <xf numFmtId="0" fontId="14" fillId="0" borderId="33" xfId="5" applyFont="1" applyBorder="1" applyAlignment="1">
      <alignment horizontal="center" vertical="center"/>
    </xf>
    <xf numFmtId="0" fontId="17" fillId="0" borderId="13" xfId="6" applyFont="1" applyFill="1" applyBorder="1" applyAlignment="1">
      <alignment horizontal="left" vertical="center"/>
    </xf>
    <xf numFmtId="0" fontId="17" fillId="0" borderId="33" xfId="6" applyFont="1" applyBorder="1" applyAlignment="1">
      <alignment horizontal="center" vertical="center"/>
    </xf>
    <xf numFmtId="0" fontId="18" fillId="0" borderId="13" xfId="6" applyFont="1" applyFill="1" applyBorder="1" applyAlignment="1">
      <alignment horizontal="left" vertical="center"/>
    </xf>
    <xf numFmtId="0" fontId="18" fillId="0" borderId="15" xfId="6" applyFont="1" applyFill="1" applyBorder="1" applyAlignment="1">
      <alignment horizontal="left" vertical="center"/>
    </xf>
    <xf numFmtId="0" fontId="14" fillId="4" borderId="15" xfId="5" applyFont="1" applyFill="1" applyBorder="1" applyAlignment="1">
      <alignment horizontal="center" vertical="center"/>
    </xf>
    <xf numFmtId="0" fontId="17" fillId="0" borderId="44" xfId="6" applyFont="1" applyBorder="1" applyAlignment="1">
      <alignment horizontal="center" vertical="center"/>
    </xf>
    <xf numFmtId="0" fontId="14" fillId="0" borderId="16" xfId="5" applyFont="1" applyBorder="1" applyAlignment="1">
      <alignment vertical="center"/>
    </xf>
    <xf numFmtId="0" fontId="14" fillId="0" borderId="17" xfId="5" applyFont="1" applyBorder="1" applyAlignment="1">
      <alignment vertical="center"/>
    </xf>
    <xf numFmtId="0" fontId="14" fillId="0" borderId="17" xfId="5" applyFont="1" applyBorder="1" applyAlignment="1">
      <alignment horizontal="center" vertical="center"/>
    </xf>
    <xf numFmtId="0" fontId="16" fillId="3" borderId="18" xfId="6" applyFont="1" applyFill="1" applyBorder="1" applyAlignment="1">
      <alignment horizontal="center" vertical="center"/>
    </xf>
    <xf numFmtId="0" fontId="16" fillId="3" borderId="35" xfId="6" applyFont="1" applyFill="1" applyBorder="1" applyAlignment="1">
      <alignment horizontal="center" vertical="center"/>
    </xf>
    <xf numFmtId="0" fontId="14" fillId="0" borderId="21" xfId="5" applyFont="1" applyBorder="1" applyAlignment="1">
      <alignment vertical="center"/>
    </xf>
    <xf numFmtId="0" fontId="14" fillId="0" borderId="22" xfId="5" applyFont="1" applyBorder="1" applyAlignment="1">
      <alignment vertical="center"/>
    </xf>
    <xf numFmtId="0" fontId="14" fillId="0" borderId="22" xfId="5" applyFont="1" applyBorder="1" applyAlignment="1">
      <alignment horizontal="center" vertical="center"/>
    </xf>
    <xf numFmtId="0" fontId="14" fillId="2" borderId="24" xfId="5" applyFont="1" applyFill="1" applyBorder="1" applyAlignment="1">
      <alignment vertical="center"/>
    </xf>
    <xf numFmtId="0" fontId="14" fillId="4" borderId="24" xfId="5" applyFont="1" applyFill="1" applyBorder="1" applyAlignment="1">
      <alignment horizontal="center" vertical="center"/>
    </xf>
    <xf numFmtId="0" fontId="14" fillId="0" borderId="24" xfId="5" applyFont="1" applyFill="1" applyBorder="1" applyAlignment="1">
      <alignment horizontal="center" vertical="center"/>
    </xf>
    <xf numFmtId="0" fontId="14" fillId="2" borderId="24" xfId="5" applyFont="1" applyFill="1" applyBorder="1" applyAlignment="1">
      <alignment horizontal="center" vertical="center"/>
    </xf>
    <xf numFmtId="0" fontId="14" fillId="0" borderId="49" xfId="5" applyFont="1" applyBorder="1" applyAlignment="1">
      <alignment horizontal="center" vertical="center"/>
    </xf>
    <xf numFmtId="0" fontId="16" fillId="0" borderId="13" xfId="6" applyFont="1" applyBorder="1" applyAlignment="1">
      <alignment horizontal="left" vertical="center"/>
    </xf>
    <xf numFmtId="0" fontId="14" fillId="2" borderId="13" xfId="5" applyFont="1" applyFill="1" applyBorder="1" applyAlignment="1">
      <alignment vertical="center"/>
    </xf>
    <xf numFmtId="0" fontId="14" fillId="2" borderId="19" xfId="5" applyFont="1" applyFill="1" applyBorder="1" applyAlignment="1">
      <alignment horizontal="center" vertical="center"/>
    </xf>
    <xf numFmtId="0" fontId="14" fillId="0" borderId="27" xfId="5" applyFont="1" applyBorder="1" applyAlignment="1">
      <alignment vertical="center"/>
    </xf>
    <xf numFmtId="0" fontId="14" fillId="0" borderId="28" xfId="5" applyFont="1" applyBorder="1" applyAlignment="1">
      <alignment vertical="center"/>
    </xf>
    <xf numFmtId="0" fontId="14" fillId="0" borderId="28" xfId="5" applyFont="1" applyBorder="1" applyAlignment="1">
      <alignment horizontal="center" vertical="center"/>
    </xf>
    <xf numFmtId="0" fontId="16" fillId="3" borderId="29" xfId="6" applyFont="1" applyFill="1" applyBorder="1" applyAlignment="1">
      <alignment horizontal="center" vertical="center"/>
    </xf>
    <xf numFmtId="0" fontId="14" fillId="0" borderId="4" xfId="5" applyFont="1" applyBorder="1" applyAlignment="1">
      <alignment vertical="center"/>
    </xf>
    <xf numFmtId="0" fontId="14" fillId="0" borderId="9" xfId="5" applyFont="1" applyBorder="1" applyAlignment="1">
      <alignment vertical="center"/>
    </xf>
    <xf numFmtId="0" fontId="16" fillId="0" borderId="40" xfId="6" applyFont="1" applyBorder="1" applyAlignment="1">
      <alignment horizontal="center" vertical="center"/>
    </xf>
    <xf numFmtId="0" fontId="16" fillId="0" borderId="33" xfId="6" applyFont="1" applyBorder="1" applyAlignment="1">
      <alignment horizontal="center" vertical="center"/>
    </xf>
    <xf numFmtId="0" fontId="14" fillId="2" borderId="26" xfId="5" applyFont="1" applyFill="1" applyBorder="1" applyAlignment="1">
      <alignment horizontal="center" vertical="center"/>
    </xf>
    <xf numFmtId="0" fontId="16" fillId="0" borderId="56" xfId="6" applyFont="1" applyBorder="1" applyAlignment="1">
      <alignment horizontal="center" vertical="center"/>
    </xf>
    <xf numFmtId="0" fontId="16" fillId="0" borderId="49" xfId="6" applyFont="1" applyBorder="1" applyAlignment="1">
      <alignment horizontal="center" vertical="center"/>
    </xf>
    <xf numFmtId="0" fontId="16" fillId="0" borderId="35" xfId="6" applyFont="1" applyBorder="1" applyAlignment="1">
      <alignment horizontal="center" vertical="center"/>
    </xf>
    <xf numFmtId="0" fontId="14" fillId="2" borderId="11" xfId="5" applyFont="1" applyFill="1" applyBorder="1" applyAlignment="1">
      <alignment vertical="center"/>
    </xf>
    <xf numFmtId="0" fontId="14" fillId="0" borderId="59" xfId="5" applyFont="1" applyBorder="1" applyAlignment="1">
      <alignment vertical="center"/>
    </xf>
    <xf numFmtId="0" fontId="14" fillId="0" borderId="12" xfId="5" applyFont="1" applyBorder="1" applyAlignment="1">
      <alignment vertical="center"/>
    </xf>
    <xf numFmtId="0" fontId="16" fillId="0" borderId="26" xfId="6" applyFont="1" applyBorder="1" applyAlignment="1">
      <alignment horizontal="left" vertical="center"/>
    </xf>
    <xf numFmtId="0" fontId="16" fillId="0" borderId="24" xfId="6" applyFont="1" applyFill="1" applyBorder="1" applyAlignment="1">
      <alignment horizontal="left" vertical="center"/>
    </xf>
    <xf numFmtId="0" fontId="16" fillId="0" borderId="13" xfId="6" applyFont="1" applyFill="1" applyBorder="1" applyAlignment="1">
      <alignment horizontal="left" vertical="center"/>
    </xf>
    <xf numFmtId="0" fontId="16" fillId="0" borderId="26" xfId="6" applyFont="1" applyFill="1" applyBorder="1" applyAlignment="1">
      <alignment horizontal="left" vertical="center"/>
    </xf>
    <xf numFmtId="0" fontId="14" fillId="0" borderId="56" xfId="5" applyFont="1" applyBorder="1" applyAlignment="1">
      <alignment horizontal="center" vertical="center"/>
    </xf>
    <xf numFmtId="0" fontId="14" fillId="6" borderId="7" xfId="5" applyFont="1" applyFill="1" applyBorder="1" applyAlignment="1">
      <alignment vertical="center"/>
    </xf>
    <xf numFmtId="0" fontId="14" fillId="6" borderId="0" xfId="5" applyFont="1" applyFill="1" applyBorder="1" applyAlignment="1">
      <alignment vertical="center"/>
    </xf>
    <xf numFmtId="0" fontId="14" fillId="6" borderId="0" xfId="5" applyFont="1" applyFill="1" applyBorder="1" applyAlignment="1">
      <alignment horizontal="center" vertical="center"/>
    </xf>
    <xf numFmtId="0" fontId="14" fillId="0" borderId="21" xfId="5" applyFont="1" applyBorder="1" applyAlignment="1">
      <alignment horizontal="left" vertical="center"/>
    </xf>
    <xf numFmtId="0" fontId="16" fillId="0" borderId="62" xfId="6" applyFont="1" applyBorder="1" applyAlignment="1">
      <alignment horizontal="center" vertical="center"/>
    </xf>
    <xf numFmtId="0" fontId="16" fillId="0" borderId="5" xfId="6" applyFont="1" applyFill="1" applyBorder="1" applyAlignment="1">
      <alignment horizontal="left" vertical="center"/>
    </xf>
    <xf numFmtId="0" fontId="14" fillId="0" borderId="63" xfId="5" applyFont="1" applyBorder="1" applyAlignment="1">
      <alignment horizontal="center" vertical="center"/>
    </xf>
    <xf numFmtId="0" fontId="14" fillId="6" borderId="27" xfId="5" applyFont="1" applyFill="1" applyBorder="1" applyAlignment="1">
      <alignment vertical="center"/>
    </xf>
    <xf numFmtId="0" fontId="14" fillId="6" borderId="28" xfId="5" applyFont="1" applyFill="1" applyBorder="1" applyAlignment="1">
      <alignment vertical="center"/>
    </xf>
    <xf numFmtId="0" fontId="14" fillId="6" borderId="28" xfId="5" applyFont="1" applyFill="1" applyBorder="1" applyAlignment="1">
      <alignment horizontal="center" vertical="center"/>
    </xf>
    <xf numFmtId="0" fontId="16" fillId="0" borderId="11" xfId="6" applyFont="1" applyFill="1" applyBorder="1" applyAlignment="1">
      <alignment horizontal="left" vertical="center"/>
    </xf>
    <xf numFmtId="0" fontId="16" fillId="0" borderId="56" xfId="6" applyFont="1" applyFill="1" applyBorder="1" applyAlignment="1">
      <alignment horizontal="left" vertical="center"/>
    </xf>
    <xf numFmtId="0" fontId="14" fillId="5" borderId="24" xfId="5" applyFont="1" applyFill="1" applyBorder="1" applyAlignment="1">
      <alignment horizontal="center" vertical="center"/>
    </xf>
    <xf numFmtId="176" fontId="14" fillId="5" borderId="11" xfId="7" applyNumberFormat="1" applyFont="1" applyFill="1" applyBorder="1" applyAlignment="1">
      <alignment horizontal="center" vertical="center"/>
    </xf>
    <xf numFmtId="0" fontId="14" fillId="0" borderId="13" xfId="5" applyFont="1" applyBorder="1" applyAlignment="1">
      <alignment horizontal="left" vertical="center" wrapText="1"/>
    </xf>
    <xf numFmtId="0" fontId="14" fillId="0" borderId="0" xfId="5" applyFont="1" applyBorder="1" applyAlignment="1">
      <alignment vertical="center" wrapText="1"/>
    </xf>
    <xf numFmtId="178" fontId="14" fillId="0" borderId="0" xfId="5" applyNumberFormat="1" applyFont="1" applyBorder="1" applyAlignment="1">
      <alignment vertical="center"/>
    </xf>
    <xf numFmtId="178" fontId="16" fillId="3" borderId="5" xfId="6" applyNumberFormat="1" applyFont="1" applyFill="1" applyBorder="1" applyAlignment="1">
      <alignment horizontal="center" vertical="center"/>
    </xf>
    <xf numFmtId="178" fontId="14" fillId="0" borderId="0" xfId="5" applyNumberFormat="1" applyFont="1" applyFill="1" applyBorder="1" applyAlignment="1">
      <alignment vertical="center"/>
    </xf>
    <xf numFmtId="178" fontId="14" fillId="5" borderId="41" xfId="7" applyNumberFormat="1" applyFont="1" applyFill="1" applyBorder="1" applyAlignment="1">
      <alignment vertical="center"/>
    </xf>
    <xf numFmtId="178" fontId="14" fillId="5" borderId="43" xfId="7" applyNumberFormat="1" applyFont="1" applyFill="1" applyBorder="1" applyAlignment="1">
      <alignment vertical="center"/>
    </xf>
    <xf numFmtId="178" fontId="14" fillId="5" borderId="45" xfId="7" applyNumberFormat="1" applyFont="1" applyFill="1" applyBorder="1" applyAlignment="1">
      <alignment vertical="center"/>
    </xf>
    <xf numFmtId="178" fontId="14" fillId="0" borderId="46" xfId="5" applyNumberFormat="1" applyFont="1" applyBorder="1" applyAlignment="1">
      <alignment vertical="center"/>
    </xf>
    <xf numFmtId="178" fontId="16" fillId="3" borderId="47" xfId="6" applyNumberFormat="1" applyFont="1" applyFill="1" applyBorder="1" applyAlignment="1">
      <alignment horizontal="center" vertical="center"/>
    </xf>
    <xf numFmtId="178" fontId="14" fillId="0" borderId="48" xfId="5" applyNumberFormat="1" applyFont="1" applyBorder="1" applyAlignment="1">
      <alignment vertical="center"/>
    </xf>
    <xf numFmtId="178" fontId="14" fillId="5" borderId="50" xfId="7" applyNumberFormat="1" applyFont="1" applyFill="1" applyBorder="1" applyAlignment="1">
      <alignment vertical="center"/>
    </xf>
    <xf numFmtId="178" fontId="14" fillId="0" borderId="51" xfId="5" applyNumberFormat="1" applyFont="1" applyBorder="1" applyAlignment="1">
      <alignment vertical="center"/>
    </xf>
    <xf numFmtId="178" fontId="16" fillId="3" borderId="53" xfId="6" applyNumberFormat="1" applyFont="1" applyFill="1" applyBorder="1" applyAlignment="1">
      <alignment horizontal="center" vertical="center"/>
    </xf>
    <xf numFmtId="178" fontId="14" fillId="0" borderId="54" xfId="5" applyNumberFormat="1" applyFont="1" applyBorder="1" applyAlignment="1">
      <alignment vertical="center"/>
    </xf>
    <xf numFmtId="178" fontId="14" fillId="5" borderId="47" xfId="7" applyNumberFormat="1" applyFont="1" applyFill="1" applyBorder="1" applyAlignment="1">
      <alignment vertical="center"/>
    </xf>
    <xf numFmtId="178" fontId="14" fillId="5" borderId="57" xfId="7" applyNumberFormat="1" applyFont="1" applyFill="1" applyBorder="1" applyAlignment="1">
      <alignment vertical="center"/>
    </xf>
    <xf numFmtId="178" fontId="14" fillId="5" borderId="58" xfId="7" applyNumberFormat="1" applyFont="1" applyFill="1" applyBorder="1" applyAlignment="1">
      <alignment vertical="center"/>
    </xf>
    <xf numFmtId="178" fontId="14" fillId="6" borderId="68" xfId="5" applyNumberFormat="1" applyFont="1" applyFill="1" applyBorder="1" applyAlignment="1">
      <alignment vertical="center"/>
    </xf>
    <xf numFmtId="178" fontId="14" fillId="5" borderId="69" xfId="3" applyNumberFormat="1" applyFont="1" applyFill="1" applyBorder="1" applyAlignment="1">
      <alignment horizontal="center" vertical="center"/>
    </xf>
    <xf numFmtId="178" fontId="14" fillId="6" borderId="51" xfId="5" applyNumberFormat="1" applyFont="1" applyFill="1" applyBorder="1" applyAlignment="1">
      <alignment vertical="center"/>
    </xf>
    <xf numFmtId="178" fontId="14" fillId="5" borderId="69" xfId="7" applyNumberFormat="1" applyFont="1" applyFill="1" applyBorder="1" applyAlignment="1">
      <alignment vertical="center"/>
    </xf>
    <xf numFmtId="178" fontId="14" fillId="0" borderId="0" xfId="5" applyNumberFormat="1" applyFont="1" applyBorder="1">
      <alignment vertical="center"/>
    </xf>
    <xf numFmtId="178" fontId="14" fillId="0" borderId="42" xfId="5" applyNumberFormat="1" applyFont="1" applyBorder="1" applyAlignment="1">
      <alignment vertical="center"/>
    </xf>
    <xf numFmtId="178" fontId="14" fillId="0" borderId="13" xfId="5" applyNumberFormat="1" applyFont="1" applyBorder="1" applyAlignment="1">
      <alignment vertical="center"/>
    </xf>
    <xf numFmtId="178" fontId="14" fillId="0" borderId="15" xfId="5" applyNumberFormat="1" applyFont="1" applyBorder="1" applyAlignment="1">
      <alignment vertical="center"/>
    </xf>
    <xf numFmtId="178" fontId="14" fillId="0" borderId="17" xfId="5" applyNumberFormat="1" applyFont="1" applyBorder="1" applyAlignment="1">
      <alignment vertical="center"/>
    </xf>
    <xf numFmtId="178" fontId="16" fillId="3" borderId="19" xfId="6" applyNumberFormat="1" applyFont="1" applyFill="1" applyBorder="1" applyAlignment="1">
      <alignment horizontal="center" vertical="center"/>
    </xf>
    <xf numFmtId="178" fontId="14" fillId="0" borderId="22" xfId="5" applyNumberFormat="1" applyFont="1" applyBorder="1" applyAlignment="1">
      <alignment vertical="center"/>
    </xf>
    <xf numFmtId="178" fontId="14" fillId="0" borderId="24" xfId="5" applyNumberFormat="1" applyFont="1" applyBorder="1" applyAlignment="1">
      <alignment vertical="center"/>
    </xf>
    <xf numFmtId="178" fontId="14" fillId="0" borderId="13" xfId="5" applyNumberFormat="1" applyFont="1" applyFill="1" applyBorder="1" applyAlignment="1">
      <alignment vertical="center"/>
    </xf>
    <xf numFmtId="178" fontId="14" fillId="0" borderId="28" xfId="5" applyNumberFormat="1" applyFont="1" applyBorder="1" applyAlignment="1">
      <alignment vertical="center"/>
    </xf>
    <xf numFmtId="178" fontId="14" fillId="0" borderId="9" xfId="5" applyNumberFormat="1" applyFont="1" applyBorder="1" applyAlignment="1">
      <alignment vertical="center"/>
    </xf>
    <xf numFmtId="178" fontId="14" fillId="0" borderId="19" xfId="5" applyNumberFormat="1" applyFont="1" applyBorder="1" applyAlignment="1">
      <alignment vertical="center"/>
    </xf>
    <xf numFmtId="178" fontId="14" fillId="0" borderId="11" xfId="5" applyNumberFormat="1" applyFont="1" applyBorder="1" applyAlignment="1">
      <alignment vertical="center"/>
    </xf>
    <xf numFmtId="178" fontId="14" fillId="0" borderId="26" xfId="5" applyNumberFormat="1" applyFont="1" applyBorder="1" applyAlignment="1">
      <alignment vertical="center"/>
    </xf>
    <xf numFmtId="178" fontId="14" fillId="0" borderId="5" xfId="5" applyNumberFormat="1" applyFont="1" applyBorder="1" applyAlignment="1">
      <alignment vertical="center"/>
    </xf>
    <xf numFmtId="178" fontId="14" fillId="6" borderId="0" xfId="5" applyNumberFormat="1" applyFont="1" applyFill="1" applyBorder="1" applyAlignment="1">
      <alignment vertical="center"/>
    </xf>
    <xf numFmtId="178" fontId="14" fillId="6" borderId="28" xfId="5" applyNumberFormat="1" applyFont="1" applyFill="1" applyBorder="1" applyAlignment="1">
      <alignment vertical="center"/>
    </xf>
    <xf numFmtId="0" fontId="14" fillId="0" borderId="9" xfId="5" applyFont="1" applyBorder="1" applyAlignment="1">
      <alignment horizontal="center" vertical="center"/>
    </xf>
    <xf numFmtId="178" fontId="21" fillId="6" borderId="0" xfId="5" applyNumberFormat="1" applyFont="1" applyFill="1" applyBorder="1" applyAlignment="1">
      <alignment vertical="center"/>
    </xf>
    <xf numFmtId="0" fontId="14" fillId="2" borderId="13" xfId="5" applyFont="1" applyFill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6" fillId="3" borderId="3" xfId="6" applyFont="1" applyFill="1" applyBorder="1" applyAlignment="1">
      <alignment horizontal="center" vertical="center"/>
    </xf>
    <xf numFmtId="0" fontId="16" fillId="3" borderId="5" xfId="6" applyFont="1" applyFill="1" applyBorder="1" applyAlignment="1">
      <alignment horizontal="center" vertical="center"/>
    </xf>
    <xf numFmtId="0" fontId="16" fillId="3" borderId="19" xfId="6" applyFont="1" applyFill="1" applyBorder="1" applyAlignment="1">
      <alignment horizontal="center" vertical="center"/>
    </xf>
    <xf numFmtId="0" fontId="16" fillId="3" borderId="52" xfId="6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5" borderId="13" xfId="5" applyFont="1" applyFill="1" applyBorder="1" applyAlignment="1">
      <alignment horizontal="center" vertical="center"/>
    </xf>
    <xf numFmtId="0" fontId="16" fillId="0" borderId="24" xfId="6" applyFont="1" applyBorder="1" applyAlignment="1">
      <alignment horizontal="left" vertical="center"/>
    </xf>
    <xf numFmtId="0" fontId="14" fillId="0" borderId="12" xfId="5" applyFont="1" applyBorder="1" applyAlignment="1">
      <alignment horizontal="center" vertical="center"/>
    </xf>
    <xf numFmtId="0" fontId="16" fillId="0" borderId="25" xfId="6" applyFont="1" applyBorder="1" applyAlignment="1">
      <alignment horizontal="center" vertical="center"/>
    </xf>
    <xf numFmtId="0" fontId="16" fillId="0" borderId="10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4" fillId="0" borderId="7" xfId="5" applyFont="1" applyBorder="1" applyAlignment="1">
      <alignment vertical="center"/>
    </xf>
    <xf numFmtId="0" fontId="14" fillId="0" borderId="39" xfId="5" applyFont="1" applyBorder="1" applyAlignment="1">
      <alignment vertical="center" wrapText="1"/>
    </xf>
    <xf numFmtId="0" fontId="15" fillId="0" borderId="74" xfId="5" applyFont="1" applyBorder="1" applyAlignment="1">
      <alignment vertical="center"/>
    </xf>
    <xf numFmtId="0" fontId="16" fillId="0" borderId="23" xfId="6" applyFont="1" applyBorder="1" applyAlignment="1">
      <alignment horizontal="center" vertical="center"/>
    </xf>
    <xf numFmtId="178" fontId="16" fillId="3" borderId="3" xfId="6" applyNumberFormat="1" applyFont="1" applyFill="1" applyBorder="1" applyAlignment="1">
      <alignment horizontal="center" vertical="center"/>
    </xf>
    <xf numFmtId="178" fontId="16" fillId="3" borderId="38" xfId="6" applyNumberFormat="1" applyFont="1" applyFill="1" applyBorder="1" applyAlignment="1">
      <alignment horizontal="center" vertical="center" wrapText="1"/>
    </xf>
    <xf numFmtId="178" fontId="14" fillId="0" borderId="39" xfId="5" applyNumberFormat="1" applyFont="1" applyFill="1" applyBorder="1" applyAlignment="1">
      <alignment vertical="center" wrapText="1"/>
    </xf>
    <xf numFmtId="178" fontId="14" fillId="0" borderId="76" xfId="5" applyNumberFormat="1" applyFont="1" applyBorder="1" applyAlignment="1">
      <alignment vertical="center" wrapText="1"/>
    </xf>
    <xf numFmtId="178" fontId="14" fillId="0" borderId="77" xfId="5" applyNumberFormat="1" applyFont="1" applyBorder="1" applyAlignment="1">
      <alignment vertical="center" wrapText="1"/>
    </xf>
    <xf numFmtId="178" fontId="14" fillId="5" borderId="77" xfId="5" applyNumberFormat="1" applyFont="1" applyFill="1" applyBorder="1" applyAlignment="1">
      <alignment vertical="center" wrapText="1"/>
    </xf>
    <xf numFmtId="178" fontId="14" fillId="5" borderId="78" xfId="5" applyNumberFormat="1" applyFont="1" applyFill="1" applyBorder="1" applyAlignment="1">
      <alignment vertical="center" wrapText="1"/>
    </xf>
    <xf numFmtId="178" fontId="14" fillId="0" borderId="79" xfId="5" applyNumberFormat="1" applyFont="1" applyBorder="1" applyAlignment="1">
      <alignment vertical="center" wrapText="1"/>
    </xf>
    <xf numFmtId="178" fontId="16" fillId="3" borderId="80" xfId="6" applyNumberFormat="1" applyFont="1" applyFill="1" applyBorder="1" applyAlignment="1">
      <alignment horizontal="center" vertical="center" wrapText="1"/>
    </xf>
    <xf numFmtId="178" fontId="14" fillId="0" borderId="81" xfId="5" applyNumberFormat="1" applyFont="1" applyBorder="1" applyAlignment="1">
      <alignment vertical="center" wrapText="1"/>
    </xf>
    <xf numFmtId="178" fontId="14" fillId="5" borderId="82" xfId="5" applyNumberFormat="1" applyFont="1" applyFill="1" applyBorder="1" applyAlignment="1">
      <alignment vertical="center" wrapText="1"/>
    </xf>
    <xf numFmtId="178" fontId="14" fillId="0" borderId="73" xfId="5" applyNumberFormat="1" applyFont="1" applyBorder="1" applyAlignment="1">
      <alignment vertical="center" wrapText="1"/>
    </xf>
    <xf numFmtId="178" fontId="16" fillId="3" borderId="37" xfId="6" applyNumberFormat="1" applyFont="1" applyFill="1" applyBorder="1" applyAlignment="1">
      <alignment horizontal="center" vertical="center" wrapText="1"/>
    </xf>
    <xf numFmtId="178" fontId="14" fillId="0" borderId="83" xfId="5" applyNumberFormat="1" applyFont="1" applyBorder="1" applyAlignment="1">
      <alignment vertical="center" wrapText="1"/>
    </xf>
    <xf numFmtId="178" fontId="14" fillId="0" borderId="77" xfId="5" applyNumberFormat="1" applyFont="1" applyFill="1" applyBorder="1" applyAlignment="1">
      <alignment horizontal="left" vertical="center" wrapText="1"/>
    </xf>
    <xf numFmtId="178" fontId="14" fillId="5" borderId="80" xfId="5" applyNumberFormat="1" applyFont="1" applyFill="1" applyBorder="1" applyAlignment="1">
      <alignment vertical="center" wrapText="1"/>
    </xf>
    <xf numFmtId="178" fontId="14" fillId="5" borderId="84" xfId="5" applyNumberFormat="1" applyFont="1" applyFill="1" applyBorder="1" applyAlignment="1">
      <alignment vertical="center" wrapText="1"/>
    </xf>
    <xf numFmtId="178" fontId="14" fillId="5" borderId="85" xfId="5" applyNumberFormat="1" applyFont="1" applyFill="1" applyBorder="1" applyAlignment="1">
      <alignment vertical="center" wrapText="1"/>
    </xf>
    <xf numFmtId="178" fontId="14" fillId="6" borderId="39" xfId="5" applyNumberFormat="1" applyFont="1" applyFill="1" applyBorder="1" applyAlignment="1">
      <alignment vertical="center" wrapText="1"/>
    </xf>
    <xf numFmtId="178" fontId="14" fillId="5" borderId="38" xfId="5" applyNumberFormat="1" applyFont="1" applyFill="1" applyBorder="1" applyAlignment="1">
      <alignment vertical="center" wrapText="1"/>
    </xf>
    <xf numFmtId="178" fontId="14" fillId="6" borderId="73" xfId="5" applyNumberFormat="1" applyFont="1" applyFill="1" applyBorder="1" applyAlignment="1">
      <alignment vertical="center" wrapText="1"/>
    </xf>
    <xf numFmtId="178" fontId="18" fillId="5" borderId="84" xfId="5" applyNumberFormat="1" applyFont="1" applyFill="1" applyBorder="1" applyAlignment="1">
      <alignment vertical="center" wrapText="1"/>
    </xf>
    <xf numFmtId="179" fontId="14" fillId="0" borderId="0" xfId="5" applyNumberFormat="1" applyFont="1" applyBorder="1">
      <alignment vertical="center"/>
    </xf>
    <xf numFmtId="178" fontId="14" fillId="0" borderId="11" xfId="5" applyNumberFormat="1" applyFont="1" applyFill="1" applyBorder="1" applyAlignment="1">
      <alignment vertical="center"/>
    </xf>
    <xf numFmtId="178" fontId="14" fillId="0" borderId="82" xfId="5" applyNumberFormat="1" applyFont="1" applyFill="1" applyBorder="1" applyAlignment="1">
      <alignment vertical="center" wrapText="1"/>
    </xf>
    <xf numFmtId="178" fontId="14" fillId="0" borderId="77" xfId="5" applyNumberFormat="1" applyFont="1" applyFill="1" applyBorder="1" applyAlignment="1">
      <alignment vertical="center" wrapText="1"/>
    </xf>
    <xf numFmtId="178" fontId="14" fillId="0" borderId="77" xfId="5" applyNumberFormat="1" applyFont="1" applyFill="1" applyBorder="1" applyAlignment="1">
      <alignment horizontal="left" vertical="top" wrapText="1"/>
    </xf>
    <xf numFmtId="178" fontId="14" fillId="0" borderId="80" xfId="5" applyNumberFormat="1" applyFont="1" applyFill="1" applyBorder="1" applyAlignment="1">
      <alignment vertical="center" wrapText="1"/>
    </xf>
    <xf numFmtId="178" fontId="14" fillId="0" borderId="84" xfId="5" applyNumberFormat="1" applyFont="1" applyFill="1" applyBorder="1" applyAlignment="1">
      <alignment vertical="center" wrapText="1"/>
    </xf>
    <xf numFmtId="0" fontId="14" fillId="0" borderId="11" xfId="5" applyFont="1" applyFill="1" applyBorder="1" applyAlignment="1">
      <alignment vertical="center"/>
    </xf>
    <xf numFmtId="0" fontId="14" fillId="0" borderId="5" xfId="5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 vertical="top"/>
    </xf>
    <xf numFmtId="0" fontId="6" fillId="0" borderId="71" xfId="0" applyFont="1" applyBorder="1" applyAlignment="1">
      <alignment horizontal="center" vertical="top"/>
    </xf>
    <xf numFmtId="0" fontId="6" fillId="0" borderId="72" xfId="0" applyFont="1" applyBorder="1" applyAlignment="1">
      <alignment horizontal="center" vertical="top"/>
    </xf>
    <xf numFmtId="0" fontId="8" fillId="0" borderId="7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left" vertical="center"/>
    </xf>
    <xf numFmtId="0" fontId="12" fillId="0" borderId="0" xfId="5" applyFont="1" applyBorder="1" applyAlignment="1">
      <alignment horizontal="left" vertical="center"/>
    </xf>
    <xf numFmtId="0" fontId="11" fillId="5" borderId="0" xfId="5" applyFont="1" applyFill="1" applyBorder="1" applyAlignment="1">
      <alignment horizontal="left" vertical="center"/>
    </xf>
    <xf numFmtId="0" fontId="11" fillId="5" borderId="39" xfId="5" applyFont="1" applyFill="1" applyBorder="1" applyAlignment="1">
      <alignment horizontal="left" vertical="center"/>
    </xf>
    <xf numFmtId="0" fontId="12" fillId="0" borderId="0" xfId="5" applyFont="1" applyBorder="1" applyAlignment="1">
      <alignment horizontal="center" vertical="center"/>
    </xf>
    <xf numFmtId="31" fontId="11" fillId="5" borderId="0" xfId="5" applyNumberFormat="1" applyFont="1" applyFill="1" applyBorder="1" applyAlignment="1">
      <alignment horizontal="left" vertical="center"/>
    </xf>
    <xf numFmtId="0" fontId="15" fillId="0" borderId="1" xfId="5" applyFont="1" applyBorder="1" applyAlignment="1">
      <alignment horizontal="left" vertical="center" wrapText="1"/>
    </xf>
    <xf numFmtId="0" fontId="15" fillId="0" borderId="75" xfId="5" applyFont="1" applyBorder="1" applyAlignment="1">
      <alignment horizontal="left" vertical="center" wrapText="1"/>
    </xf>
    <xf numFmtId="0" fontId="16" fillId="3" borderId="2" xfId="6" applyFont="1" applyFill="1" applyBorder="1" applyAlignment="1">
      <alignment horizontal="center" vertical="center"/>
    </xf>
    <xf numFmtId="0" fontId="16" fillId="3" borderId="3" xfId="6" applyFont="1" applyFill="1" applyBorder="1" applyAlignment="1">
      <alignment horizontal="center" vertical="center"/>
    </xf>
    <xf numFmtId="178" fontId="16" fillId="3" borderId="3" xfId="6" applyNumberFormat="1" applyFont="1" applyFill="1" applyBorder="1" applyAlignment="1">
      <alignment horizontal="center" vertical="center"/>
    </xf>
    <xf numFmtId="178" fontId="16" fillId="3" borderId="37" xfId="6" applyNumberFormat="1" applyFont="1" applyFill="1" applyBorder="1" applyAlignment="1">
      <alignment horizontal="center" vertical="center"/>
    </xf>
    <xf numFmtId="0" fontId="16" fillId="3" borderId="6" xfId="6" applyFont="1" applyFill="1" applyBorder="1" applyAlignment="1">
      <alignment horizontal="center" vertical="center"/>
    </xf>
    <xf numFmtId="0" fontId="16" fillId="3" borderId="5" xfId="6" applyFont="1" applyFill="1" applyBorder="1" applyAlignment="1">
      <alignment horizontal="center" vertical="center"/>
    </xf>
    <xf numFmtId="0" fontId="14" fillId="0" borderId="10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11" xfId="5" applyFont="1" applyFill="1" applyBorder="1" applyAlignment="1">
      <alignment horizontal="left" vertical="center" wrapText="1"/>
    </xf>
    <xf numFmtId="0" fontId="14" fillId="0" borderId="13" xfId="5" applyFont="1" applyFill="1" applyBorder="1" applyAlignment="1">
      <alignment horizontal="left" vertical="center"/>
    </xf>
    <xf numFmtId="0" fontId="17" fillId="4" borderId="13" xfId="6" applyFont="1" applyFill="1" applyBorder="1" applyAlignment="1">
      <alignment vertical="center" wrapText="1"/>
    </xf>
    <xf numFmtId="0" fontId="17" fillId="4" borderId="13" xfId="6" applyFont="1" applyFill="1" applyBorder="1" applyAlignment="1">
      <alignment vertical="center"/>
    </xf>
    <xf numFmtId="0" fontId="14" fillId="0" borderId="14" xfId="5" applyFont="1" applyBorder="1" applyAlignment="1">
      <alignment horizontal="center" vertical="center"/>
    </xf>
    <xf numFmtId="0" fontId="17" fillId="4" borderId="15" xfId="6" applyFont="1" applyFill="1" applyBorder="1" applyAlignment="1">
      <alignment vertical="center"/>
    </xf>
    <xf numFmtId="0" fontId="16" fillId="3" borderId="20" xfId="6" applyFont="1" applyFill="1" applyBorder="1" applyAlignment="1">
      <alignment horizontal="center" vertical="center"/>
    </xf>
    <xf numFmtId="0" fontId="16" fillId="3" borderId="19" xfId="6" applyFont="1" applyFill="1" applyBorder="1" applyAlignment="1">
      <alignment horizontal="center" vertical="center"/>
    </xf>
    <xf numFmtId="0" fontId="16" fillId="3" borderId="30" xfId="6" applyFont="1" applyFill="1" applyBorder="1" applyAlignment="1">
      <alignment horizontal="center" vertical="center"/>
    </xf>
    <xf numFmtId="0" fontId="16" fillId="0" borderId="23" xfId="6" applyFont="1" applyBorder="1" applyAlignment="1">
      <alignment horizontal="center" vertical="center"/>
    </xf>
    <xf numFmtId="0" fontId="16" fillId="0" borderId="31" xfId="6" applyFont="1" applyBorder="1" applyAlignment="1">
      <alignment horizontal="center" vertical="center"/>
    </xf>
    <xf numFmtId="0" fontId="16" fillId="0" borderId="25" xfId="6" applyFont="1" applyBorder="1" applyAlignment="1">
      <alignment horizontal="center" vertical="center"/>
    </xf>
    <xf numFmtId="0" fontId="16" fillId="0" borderId="24" xfId="6" applyFont="1" applyBorder="1" applyAlignment="1">
      <alignment horizontal="left" vertical="center" wrapText="1"/>
    </xf>
    <xf numFmtId="0" fontId="16" fillId="0" borderId="32" xfId="6" applyFont="1" applyBorder="1" applyAlignment="1">
      <alignment horizontal="left" vertical="center" wrapText="1"/>
    </xf>
    <xf numFmtId="0" fontId="16" fillId="0" borderId="19" xfId="6" applyFont="1" applyBorder="1" applyAlignment="1">
      <alignment horizontal="left" vertical="center" wrapText="1"/>
    </xf>
    <xf numFmtId="0" fontId="14" fillId="0" borderId="33" xfId="5" applyFont="1" applyFill="1" applyBorder="1" applyAlignment="1">
      <alignment horizontal="left" vertical="center"/>
    </xf>
    <xf numFmtId="0" fontId="14" fillId="0" borderId="34" xfId="5" applyFont="1" applyFill="1" applyBorder="1" applyAlignment="1">
      <alignment horizontal="left" vertical="center"/>
    </xf>
    <xf numFmtId="0" fontId="14" fillId="0" borderId="55" xfId="5" applyFont="1" applyFill="1" applyBorder="1" applyAlignment="1">
      <alignment horizontal="left" vertical="center"/>
    </xf>
    <xf numFmtId="0" fontId="14" fillId="0" borderId="35" xfId="5" applyFont="1" applyFill="1" applyBorder="1" applyAlignment="1">
      <alignment horizontal="left" vertical="center"/>
    </xf>
    <xf numFmtId="0" fontId="14" fillId="0" borderId="36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left" vertical="center"/>
    </xf>
    <xf numFmtId="0" fontId="16" fillId="0" borderId="10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24" xfId="6" applyFont="1" applyBorder="1" applyAlignment="1">
      <alignment horizontal="left" vertical="center"/>
    </xf>
    <xf numFmtId="0" fontId="16" fillId="0" borderId="32" xfId="6" applyFont="1" applyBorder="1" applyAlignment="1">
      <alignment horizontal="left" vertical="center"/>
    </xf>
    <xf numFmtId="0" fontId="14" fillId="0" borderId="24" xfId="5" applyFont="1" applyFill="1" applyBorder="1" applyAlignment="1">
      <alignment horizontal="left" vertical="center"/>
    </xf>
    <xf numFmtId="0" fontId="14" fillId="2" borderId="40" xfId="5" applyFont="1" applyFill="1" applyBorder="1" applyAlignment="1">
      <alignment horizontal="center" vertical="center"/>
    </xf>
    <xf numFmtId="0" fontId="14" fillId="2" borderId="61" xfId="5" applyFont="1" applyFill="1" applyBorder="1" applyAlignment="1">
      <alignment horizontal="center" vertical="center"/>
    </xf>
    <xf numFmtId="0" fontId="14" fillId="2" borderId="67" xfId="5" applyFont="1" applyFill="1" applyBorder="1" applyAlignment="1">
      <alignment horizontal="center" vertical="center"/>
    </xf>
    <xf numFmtId="0" fontId="16" fillId="3" borderId="52" xfId="6" applyFont="1" applyFill="1" applyBorder="1" applyAlignment="1">
      <alignment horizontal="center" vertical="center"/>
    </xf>
    <xf numFmtId="0" fontId="16" fillId="2" borderId="49" xfId="6" applyFont="1" applyFill="1" applyBorder="1" applyAlignment="1">
      <alignment horizontal="left" vertical="center"/>
    </xf>
    <xf numFmtId="0" fontId="16" fillId="2" borderId="22" xfId="6" applyFont="1" applyFill="1" applyBorder="1" applyAlignment="1">
      <alignment horizontal="left" vertical="center"/>
    </xf>
    <xf numFmtId="0" fontId="16" fillId="2" borderId="65" xfId="6" applyFont="1" applyFill="1" applyBorder="1" applyAlignment="1">
      <alignment horizontal="left" vertical="center"/>
    </xf>
    <xf numFmtId="0" fontId="14" fillId="2" borderId="49" xfId="5" applyFont="1" applyFill="1" applyBorder="1" applyAlignment="1">
      <alignment horizontal="center" vertical="center"/>
    </xf>
    <xf numFmtId="0" fontId="14" fillId="2" borderId="65" xfId="5" applyFont="1" applyFill="1" applyBorder="1" applyAlignment="1">
      <alignment horizontal="center" vertical="center"/>
    </xf>
    <xf numFmtId="0" fontId="16" fillId="2" borderId="33" xfId="6" applyFont="1" applyFill="1" applyBorder="1" applyAlignment="1">
      <alignment horizontal="left" vertical="center"/>
    </xf>
    <xf numFmtId="0" fontId="16" fillId="2" borderId="34" xfId="6" applyFont="1" applyFill="1" applyBorder="1" applyAlignment="1">
      <alignment horizontal="left" vertical="center"/>
    </xf>
    <xf numFmtId="0" fontId="16" fillId="2" borderId="55" xfId="6" applyFont="1" applyFill="1" applyBorder="1" applyAlignment="1">
      <alignment horizontal="left" vertical="center"/>
    </xf>
    <xf numFmtId="0" fontId="14" fillId="2" borderId="33" xfId="5" applyFont="1" applyFill="1" applyBorder="1" applyAlignment="1">
      <alignment horizontal="center" vertical="center"/>
    </xf>
    <xf numFmtId="0" fontId="14" fillId="2" borderId="55" xfId="5" applyFont="1" applyFill="1" applyBorder="1" applyAlignment="1">
      <alignment horizontal="center" vertical="center"/>
    </xf>
    <xf numFmtId="0" fontId="16" fillId="2" borderId="56" xfId="6" applyFont="1" applyFill="1" applyBorder="1" applyAlignment="1">
      <alignment horizontal="left" vertical="center"/>
    </xf>
    <xf numFmtId="0" fontId="16" fillId="2" borderId="60" xfId="6" applyFont="1" applyFill="1" applyBorder="1" applyAlignment="1">
      <alignment horizontal="left" vertical="center"/>
    </xf>
    <xf numFmtId="0" fontId="16" fillId="2" borderId="66" xfId="6" applyFont="1" applyFill="1" applyBorder="1" applyAlignment="1">
      <alignment horizontal="left" vertical="center"/>
    </xf>
    <xf numFmtId="0" fontId="14" fillId="2" borderId="56" xfId="5" applyFont="1" applyFill="1" applyBorder="1" applyAlignment="1">
      <alignment horizontal="center" vertical="center"/>
    </xf>
    <xf numFmtId="0" fontId="14" fillId="2" borderId="66" xfId="5" applyFont="1" applyFill="1" applyBorder="1" applyAlignment="1">
      <alignment horizontal="center" vertical="center"/>
    </xf>
    <xf numFmtId="0" fontId="14" fillId="2" borderId="34" xfId="5" applyFont="1" applyFill="1" applyBorder="1" applyAlignment="1">
      <alignment horizontal="center" vertical="center"/>
    </xf>
    <xf numFmtId="0" fontId="14" fillId="2" borderId="60" xfId="5" applyFont="1" applyFill="1" applyBorder="1" applyAlignment="1">
      <alignment horizontal="center" vertical="center"/>
    </xf>
    <xf numFmtId="0" fontId="14" fillId="2" borderId="63" xfId="5" applyFont="1" applyFill="1" applyBorder="1" applyAlignment="1">
      <alignment horizontal="left" vertical="center"/>
    </xf>
    <xf numFmtId="0" fontId="14" fillId="2" borderId="9" xfId="5" applyFont="1" applyFill="1" applyBorder="1" applyAlignment="1">
      <alignment horizontal="left" vertical="center"/>
    </xf>
    <xf numFmtId="0" fontId="14" fillId="2" borderId="6" xfId="5" applyFont="1" applyFill="1" applyBorder="1" applyAlignment="1">
      <alignment horizontal="left" vertical="center"/>
    </xf>
    <xf numFmtId="177" fontId="14" fillId="0" borderId="63" xfId="3" applyNumberFormat="1" applyFont="1" applyBorder="1" applyAlignment="1">
      <alignment horizontal="center" vertical="center"/>
    </xf>
    <xf numFmtId="177" fontId="14" fillId="0" borderId="6" xfId="3" applyNumberFormat="1" applyFont="1" applyBorder="1" applyAlignment="1">
      <alignment horizontal="center" vertical="center"/>
    </xf>
    <xf numFmtId="0" fontId="16" fillId="3" borderId="64" xfId="6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left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3" xfId="5" applyFont="1" applyFill="1" applyBorder="1" applyAlignment="1">
      <alignment horizontal="left" vertical="center"/>
    </xf>
    <xf numFmtId="0" fontId="14" fillId="2" borderId="13" xfId="5" applyFont="1" applyFill="1" applyBorder="1" applyAlignment="1">
      <alignment horizontal="center" vertical="center"/>
    </xf>
    <xf numFmtId="0" fontId="14" fillId="0" borderId="63" xfId="5" applyFont="1" applyBorder="1" applyAlignment="1">
      <alignment horizontal="left" vertical="center"/>
    </xf>
    <xf numFmtId="0" fontId="14" fillId="0" borderId="9" xfId="5" applyFont="1" applyBorder="1" applyAlignment="1">
      <alignment horizontal="left" vertical="center"/>
    </xf>
    <xf numFmtId="0" fontId="14" fillId="0" borderId="6" xfId="5" applyFont="1" applyBorder="1" applyAlignment="1">
      <alignment horizontal="left" vertical="center"/>
    </xf>
    <xf numFmtId="0" fontId="14" fillId="0" borderId="60" xfId="5" applyFont="1" applyBorder="1" applyAlignment="1">
      <alignment horizontal="left" vertical="center"/>
    </xf>
  </cellXfs>
  <cellStyles count="8">
    <cellStyle name="百分比 3" xfId="3"/>
    <cellStyle name="常规" xfId="0" builtinId="0"/>
    <cellStyle name="常规 2" xfId="4"/>
    <cellStyle name="常规 3" xfId="5"/>
    <cellStyle name="常规 3 2" xfId="2"/>
    <cellStyle name="常规_Sheet1 3" xfId="6"/>
    <cellStyle name="超链接" xfId="1" builtinId="8"/>
    <cellStyle name="千位分隔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752476</xdr:colOff>
      <xdr:row>0</xdr:row>
      <xdr:rowOff>167507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2390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167507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714375</xdr:colOff>
      <xdr:row>1</xdr:row>
      <xdr:rowOff>102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4" name="图片 1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5" name="图片 2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6" name="图片 2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170381</xdr:rowOff>
    </xdr:to>
    <xdr:pic>
      <xdr:nvPicPr>
        <xdr:cNvPr id="219" name="图片 21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4" name="图片 2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6" name="图片 2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752476</xdr:colOff>
      <xdr:row>0</xdr:row>
      <xdr:rowOff>167507</xdr:rowOff>
    </xdr:to>
    <xdr:pic>
      <xdr:nvPicPr>
        <xdr:cNvPr id="232" name="图片 2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2390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38" name="图片 2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40" name="图片 2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167507</xdr:rowOff>
    </xdr:to>
    <xdr:pic>
      <xdr:nvPicPr>
        <xdr:cNvPr id="242" name="图片 24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244" name="图片 24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714375</xdr:colOff>
      <xdr:row>1</xdr:row>
      <xdr:rowOff>102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47" name="图片 2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48" name="图片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0" name="图片 2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72" name="图片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76" name="图片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80" name="图片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82" name="图片 2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84" name="图片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90" name="图片 2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719137</xdr:colOff>
      <xdr:row>1</xdr:row>
      <xdr:rowOff>818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337" y="33337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4" name="图片 3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26" name="图片 3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0" name="图片 3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5" name="图片 3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339" name="图片 3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346" name="图片 34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47" name="图片 3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48" name="图片 3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35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1" name="图片 3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56" name="图片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7" name="图片 3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58" name="图片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62" name="图片 3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64" name="图片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65" name="图片 3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66" name="图片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67" name="图片 3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68" name="图片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69" name="图片 3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0" name="图片 3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72" name="图片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74" name="图片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5" name="图片 3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76" name="图片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77" name="图片 3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8" name="图片 3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9" name="图片 3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80" name="图片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1" name="图片 3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82" name="图片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3" name="图片 3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84" name="图片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6" name="图片 3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88" name="图片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90" name="图片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2" name="图片 3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3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5" name="图片 3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3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752476</xdr:colOff>
      <xdr:row>0</xdr:row>
      <xdr:rowOff>167507</xdr:rowOff>
    </xdr:to>
    <xdr:pic>
      <xdr:nvPicPr>
        <xdr:cNvPr id="403" name="图片 4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2390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04" name="图片 4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09" name="图片 4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167507</xdr:rowOff>
    </xdr:to>
    <xdr:pic>
      <xdr:nvPicPr>
        <xdr:cNvPr id="413" name="图片 4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714375</xdr:colOff>
      <xdr:row>1</xdr:row>
      <xdr:rowOff>102</xdr:rowOff>
    </xdr:to>
    <xdr:pic>
      <xdr:nvPicPr>
        <xdr:cNvPr id="4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18" name="图片 4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2" name="图片 4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23" name="图片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4" name="图片 4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25" name="图片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6" name="图片 4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27" name="图片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28" name="图片 4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9" name="图片 4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0" name="图片 4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31" name="图片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2" name="图片 4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33" name="图片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4" name="图片 4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35" name="图片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36" name="图片 4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7" name="图片 4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8" name="图片 4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39" name="图片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0" name="图片 4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41" name="图片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2" name="图片 4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43" name="图片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44" name="图片 4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5" name="图片 4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6" name="图片 4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47" name="图片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8" name="图片 4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49" name="图片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0" name="图片 4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51" name="图片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52" name="图片 4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3" name="图片 4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4" name="图片 4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55" name="图片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6" name="图片 4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57" name="图片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8" name="图片 4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59" name="图片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60" name="图片 4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1" name="图片 4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2" name="图片 4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63" name="图片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4" name="图片 4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65" name="图片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66" name="图片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67" name="图片 4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8" name="图片 4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9" name="图片 4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0" name="图片 4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1" name="图片 4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2" name="图片 4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3" name="图片 4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4" name="图片 4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7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6" name="图片 4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7" name="图片 4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8" name="图片 4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7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0" name="图片 4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1" name="图片 4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2" name="图片 4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8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4" name="图片 4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5" name="图片 4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6" name="图片 4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8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8" name="图片 4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9" name="图片 4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0" name="图片 4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1" name="图片 4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9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3" name="图片 4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4" name="图片 4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5" name="图片 4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9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7" name="图片 4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8" name="图片 4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9" name="图片 4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1" name="图片 5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2" name="图片 5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3" name="图片 5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5" name="图片 5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6" name="图片 5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7" name="图片 5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9" name="图片 5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0" name="图片 5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1" name="图片 5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170381</xdr:rowOff>
    </xdr:to>
    <xdr:pic>
      <xdr:nvPicPr>
        <xdr:cNvPr id="513" name="图片 5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4" name="图片 5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5" name="图片 5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6" name="图片 5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8" name="图片 5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9" name="图片 5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0" name="图片 5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2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2" name="图片 5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2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752476</xdr:colOff>
      <xdr:row>0</xdr:row>
      <xdr:rowOff>167507</xdr:rowOff>
    </xdr:to>
    <xdr:pic>
      <xdr:nvPicPr>
        <xdr:cNvPr id="526" name="图片 5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2390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7" name="图片 5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528" name="图片 5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32" name="图片 5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33" name="图片 5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34" name="图片 5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3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167507</xdr:rowOff>
    </xdr:to>
    <xdr:pic>
      <xdr:nvPicPr>
        <xdr:cNvPr id="536" name="图片 53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537" name="图片 53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538" name="图片 53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539" name="图片 53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714375</xdr:colOff>
      <xdr:row>1</xdr:row>
      <xdr:rowOff>102</xdr:rowOff>
    </xdr:to>
    <xdr:pic>
      <xdr:nvPicPr>
        <xdr:cNvPr id="54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1" name="图片 5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42" name="图片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43" name="图片 5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4" name="图片 5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5" name="图片 5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46" name="图片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7" name="图片 5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48" name="图片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9" name="图片 5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50" name="图片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51" name="图片 5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2" name="图片 5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3" name="图片 5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54" name="图片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5" name="图片 5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56" name="图片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7" name="图片 5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58" name="图片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59" name="图片 5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0" name="图片 5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1" name="图片 5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62" name="图片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3" name="图片 5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64" name="图片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5" name="图片 5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66" name="图片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67" name="图片 5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8" name="图片 5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9" name="图片 5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70" name="图片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1" name="图片 5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72" name="图片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3" name="图片 5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74" name="图片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75" name="图片 5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6" name="图片 5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7" name="图片 5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78" name="图片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9" name="图片 5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80" name="图片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1" name="图片 5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82" name="图片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83" name="图片 5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4" name="图片 5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5" name="图片 5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86" name="图片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7" name="图片 5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8" name="图片 5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719137</xdr:colOff>
      <xdr:row>1</xdr:row>
      <xdr:rowOff>818</xdr:rowOff>
    </xdr:to>
    <xdr:pic>
      <xdr:nvPicPr>
        <xdr:cNvPr id="589" name="图片 5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337" y="33337"/>
          <a:ext cx="714375" cy="415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umanbrainmapping.org/i4a/pages/index.cfm?pageid=3267&amp;activateFul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view="pageBreakPreview" zoomScale="96" zoomScaleNormal="100" zoomScaleSheetLayoutView="96" workbookViewId="0">
      <pane ySplit="8" topLeftCell="A82" activePane="bottomLeft" state="frozen"/>
      <selection pane="bottomLeft" activeCell="N88" sqref="N88"/>
    </sheetView>
  </sheetViews>
  <sheetFormatPr defaultColWidth="9.125" defaultRowHeight="12.75" x14ac:dyDescent="0.15"/>
  <cols>
    <col min="1" max="1" width="4.75" style="10" customWidth="1"/>
    <col min="2" max="2" width="15.7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9.875" style="101" customWidth="1"/>
    <col min="14" max="14" width="12.375" style="101" customWidth="1"/>
    <col min="15" max="15" width="30.875" style="80" customWidth="1"/>
    <col min="16" max="16384" width="9.125" style="10"/>
  </cols>
  <sheetData>
    <row r="1" spans="1:15" s="1" customFormat="1" ht="42.75" customHeight="1" x14ac:dyDescent="0.15">
      <c r="A1" s="168" t="s">
        <v>196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5" s="4" customFormat="1" ht="15" customHeight="1" x14ac:dyDescent="0.15">
      <c r="A2" s="171" t="s">
        <v>0</v>
      </c>
      <c r="B2" s="172"/>
      <c r="C2" s="173" t="s">
        <v>1</v>
      </c>
      <c r="D2" s="173"/>
      <c r="E2" s="173"/>
      <c r="F2" s="2" t="s">
        <v>135</v>
      </c>
      <c r="G2" s="3"/>
      <c r="H2" s="3"/>
      <c r="I2" s="174" t="s">
        <v>2</v>
      </c>
      <c r="J2" s="174"/>
      <c r="K2" s="121"/>
      <c r="L2" s="175" t="s">
        <v>3</v>
      </c>
      <c r="M2" s="175"/>
      <c r="N2" s="176" t="s">
        <v>4</v>
      </c>
      <c r="O2" s="177"/>
    </row>
    <row r="3" spans="1:15" s="4" customFormat="1" ht="15" customHeight="1" x14ac:dyDescent="0.15">
      <c r="A3" s="171" t="s">
        <v>5</v>
      </c>
      <c r="B3" s="172"/>
      <c r="C3" s="173" t="s">
        <v>6</v>
      </c>
      <c r="D3" s="173"/>
      <c r="E3" s="173"/>
      <c r="F3" s="2" t="s">
        <v>7</v>
      </c>
      <c r="G3" s="3"/>
      <c r="H3" s="3"/>
      <c r="I3" s="174" t="s">
        <v>8</v>
      </c>
      <c r="J3" s="174"/>
      <c r="K3" s="121"/>
      <c r="L3" s="175" t="s">
        <v>9</v>
      </c>
      <c r="M3" s="175"/>
      <c r="N3" s="176" t="s">
        <v>10</v>
      </c>
      <c r="O3" s="177"/>
    </row>
    <row r="4" spans="1:15" s="4" customFormat="1" ht="15" customHeight="1" x14ac:dyDescent="0.15">
      <c r="A4" s="171" t="s">
        <v>11</v>
      </c>
      <c r="B4" s="172"/>
      <c r="C4" s="173" t="s">
        <v>12</v>
      </c>
      <c r="D4" s="173"/>
      <c r="E4" s="173"/>
      <c r="F4" s="178" t="s">
        <v>13</v>
      </c>
      <c r="G4" s="178"/>
      <c r="H4" s="5"/>
      <c r="I4" s="6" t="s">
        <v>14</v>
      </c>
      <c r="J4" s="7"/>
      <c r="K4" s="7"/>
      <c r="L4" s="175" t="s">
        <v>15</v>
      </c>
      <c r="M4" s="175"/>
      <c r="N4" s="179">
        <v>43200</v>
      </c>
      <c r="O4" s="177"/>
    </row>
    <row r="5" spans="1:15" ht="9.9499999999999993" customHeight="1" thickBot="1" x14ac:dyDescent="0.2">
      <c r="A5" s="133"/>
      <c r="B5" s="8"/>
      <c r="C5" s="8"/>
      <c r="D5" s="8"/>
      <c r="E5" s="8"/>
      <c r="F5" s="8"/>
      <c r="G5" s="8"/>
      <c r="H5" s="8"/>
      <c r="I5" s="8"/>
      <c r="M5" s="81"/>
      <c r="N5" s="81"/>
      <c r="O5" s="134"/>
    </row>
    <row r="6" spans="1:15" ht="48" customHeight="1" thickTop="1" thickBot="1" x14ac:dyDescent="0.2">
      <c r="A6" s="135" t="s">
        <v>16</v>
      </c>
      <c r="B6" s="180" t="s">
        <v>17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1"/>
    </row>
    <row r="7" spans="1:15" ht="15.95" customHeight="1" x14ac:dyDescent="0.15">
      <c r="A7" s="182" t="s">
        <v>18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4" t="s">
        <v>19</v>
      </c>
      <c r="N7" s="184"/>
      <c r="O7" s="185"/>
    </row>
    <row r="8" spans="1:15" ht="15.95" customHeight="1" x14ac:dyDescent="0.15">
      <c r="A8" s="11" t="s">
        <v>20</v>
      </c>
      <c r="B8" s="123" t="s">
        <v>18</v>
      </c>
      <c r="C8" s="186" t="s">
        <v>21</v>
      </c>
      <c r="D8" s="187"/>
      <c r="E8" s="187"/>
      <c r="F8" s="187"/>
      <c r="G8" s="187"/>
      <c r="H8" s="187"/>
      <c r="I8" s="187"/>
      <c r="J8" s="123" t="s">
        <v>22</v>
      </c>
      <c r="K8" s="123" t="s">
        <v>23</v>
      </c>
      <c r="L8" s="123" t="s">
        <v>24</v>
      </c>
      <c r="M8" s="82" t="s">
        <v>25</v>
      </c>
      <c r="N8" s="82" t="s">
        <v>26</v>
      </c>
      <c r="O8" s="138" t="s">
        <v>27</v>
      </c>
    </row>
    <row r="9" spans="1:15" s="16" customFormat="1" ht="15.95" customHeight="1" thickBot="1" x14ac:dyDescent="0.2">
      <c r="A9" s="12" t="s">
        <v>28</v>
      </c>
      <c r="B9" s="13" t="s">
        <v>29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83"/>
      <c r="N9" s="83"/>
      <c r="O9" s="139"/>
    </row>
    <row r="10" spans="1:15" ht="15.95" customHeight="1" thickTop="1" x14ac:dyDescent="0.15">
      <c r="A10" s="188" t="s">
        <v>30</v>
      </c>
      <c r="B10" s="190" t="s">
        <v>166</v>
      </c>
      <c r="C10" s="37" t="s">
        <v>31</v>
      </c>
      <c r="D10" s="18">
        <v>6</v>
      </c>
      <c r="E10" s="17" t="s">
        <v>32</v>
      </c>
      <c r="F10" s="18">
        <v>16</v>
      </c>
      <c r="G10" s="17" t="s">
        <v>33</v>
      </c>
      <c r="H10" s="18">
        <v>1</v>
      </c>
      <c r="I10" s="17" t="s">
        <v>34</v>
      </c>
      <c r="J10" s="78">
        <v>15</v>
      </c>
      <c r="K10" s="40">
        <v>5</v>
      </c>
      <c r="L10" s="19" t="s">
        <v>35</v>
      </c>
      <c r="M10" s="84">
        <v>850</v>
      </c>
      <c r="N10" s="102">
        <f>J10*K10*M10</f>
        <v>63750</v>
      </c>
      <c r="O10" s="140"/>
    </row>
    <row r="11" spans="1:15" ht="15.95" customHeight="1" x14ac:dyDescent="0.15">
      <c r="A11" s="189"/>
      <c r="B11" s="191"/>
      <c r="C11" s="37" t="s">
        <v>31</v>
      </c>
      <c r="D11" s="21">
        <v>6</v>
      </c>
      <c r="E11" s="20" t="s">
        <v>32</v>
      </c>
      <c r="F11" s="21">
        <v>16</v>
      </c>
      <c r="G11" s="20" t="s">
        <v>33</v>
      </c>
      <c r="H11" s="21">
        <v>1</v>
      </c>
      <c r="I11" s="20" t="s">
        <v>34</v>
      </c>
      <c r="J11" s="78">
        <v>15</v>
      </c>
      <c r="K11" s="40">
        <v>5</v>
      </c>
      <c r="L11" s="22" t="s">
        <v>35</v>
      </c>
      <c r="M11" s="85">
        <v>144</v>
      </c>
      <c r="N11" s="103">
        <f t="shared" ref="N11:N24" si="0">J11*K11*M11</f>
        <v>10800</v>
      </c>
      <c r="O11" s="141" t="s">
        <v>146</v>
      </c>
    </row>
    <row r="12" spans="1:15" ht="15.95" customHeight="1" x14ac:dyDescent="0.15">
      <c r="A12" s="129" t="s">
        <v>36</v>
      </c>
      <c r="B12" s="79" t="s">
        <v>37</v>
      </c>
      <c r="C12" s="37" t="s">
        <v>31</v>
      </c>
      <c r="D12" s="21">
        <v>6</v>
      </c>
      <c r="E12" s="20" t="s">
        <v>32</v>
      </c>
      <c r="F12" s="21">
        <v>15</v>
      </c>
      <c r="G12" s="20" t="s">
        <v>33</v>
      </c>
      <c r="H12" s="21">
        <v>1</v>
      </c>
      <c r="I12" s="20" t="s">
        <v>34</v>
      </c>
      <c r="J12" s="78">
        <v>1</v>
      </c>
      <c r="K12" s="40">
        <v>1</v>
      </c>
      <c r="L12" s="22" t="s">
        <v>35</v>
      </c>
      <c r="M12" s="85">
        <v>500</v>
      </c>
      <c r="N12" s="103">
        <f t="shared" si="0"/>
        <v>500</v>
      </c>
      <c r="O12" s="141" t="s">
        <v>150</v>
      </c>
    </row>
    <row r="13" spans="1:15" ht="15.95" hidden="1" customHeight="1" x14ac:dyDescent="0.15">
      <c r="A13" s="189" t="s">
        <v>38</v>
      </c>
      <c r="B13" s="23" t="s">
        <v>39</v>
      </c>
      <c r="C13" s="192" t="s">
        <v>40</v>
      </c>
      <c r="D13" s="192"/>
      <c r="E13" s="192"/>
      <c r="F13" s="192"/>
      <c r="G13" s="192"/>
      <c r="H13" s="192"/>
      <c r="I13" s="192"/>
      <c r="J13" s="21"/>
      <c r="K13" s="21"/>
      <c r="L13" s="24" t="s">
        <v>41</v>
      </c>
      <c r="M13" s="85"/>
      <c r="N13" s="103">
        <f t="shared" si="0"/>
        <v>0</v>
      </c>
      <c r="O13" s="142"/>
    </row>
    <row r="14" spans="1:15" ht="15.95" hidden="1" customHeight="1" x14ac:dyDescent="0.15">
      <c r="A14" s="189"/>
      <c r="B14" s="23" t="s">
        <v>42</v>
      </c>
      <c r="C14" s="193" t="s">
        <v>43</v>
      </c>
      <c r="D14" s="193"/>
      <c r="E14" s="193"/>
      <c r="F14" s="193"/>
      <c r="G14" s="193"/>
      <c r="H14" s="193"/>
      <c r="I14" s="193"/>
      <c r="J14" s="21"/>
      <c r="K14" s="21"/>
      <c r="L14" s="24" t="s">
        <v>44</v>
      </c>
      <c r="M14" s="85"/>
      <c r="N14" s="103">
        <f t="shared" si="0"/>
        <v>0</v>
      </c>
      <c r="O14" s="142"/>
    </row>
    <row r="15" spans="1:15" ht="15.95" hidden="1" customHeight="1" x14ac:dyDescent="0.15">
      <c r="A15" s="189"/>
      <c r="B15" s="23" t="s">
        <v>45</v>
      </c>
      <c r="C15" s="193"/>
      <c r="D15" s="193"/>
      <c r="E15" s="193"/>
      <c r="F15" s="193"/>
      <c r="G15" s="193"/>
      <c r="H15" s="193"/>
      <c r="I15" s="193"/>
      <c r="J15" s="21"/>
      <c r="K15" s="21"/>
      <c r="L15" s="24" t="s">
        <v>46</v>
      </c>
      <c r="M15" s="85"/>
      <c r="N15" s="103">
        <f t="shared" si="0"/>
        <v>0</v>
      </c>
      <c r="O15" s="142"/>
    </row>
    <row r="16" spans="1:15" ht="15.95" hidden="1" customHeight="1" x14ac:dyDescent="0.15">
      <c r="A16" s="189"/>
      <c r="B16" s="23" t="s">
        <v>47</v>
      </c>
      <c r="C16" s="193" t="s">
        <v>48</v>
      </c>
      <c r="D16" s="193"/>
      <c r="E16" s="193"/>
      <c r="F16" s="193"/>
      <c r="G16" s="193"/>
      <c r="H16" s="193"/>
      <c r="I16" s="193"/>
      <c r="J16" s="21"/>
      <c r="K16" s="21"/>
      <c r="L16" s="24" t="s">
        <v>49</v>
      </c>
      <c r="M16" s="85"/>
      <c r="N16" s="103">
        <f t="shared" si="0"/>
        <v>0</v>
      </c>
      <c r="O16" s="142"/>
    </row>
    <row r="17" spans="1:15" ht="15.95" hidden="1" customHeight="1" x14ac:dyDescent="0.15">
      <c r="A17" s="189"/>
      <c r="B17" s="25" t="s">
        <v>50</v>
      </c>
      <c r="C17" s="193" t="s">
        <v>51</v>
      </c>
      <c r="D17" s="193"/>
      <c r="E17" s="193"/>
      <c r="F17" s="193"/>
      <c r="G17" s="193"/>
      <c r="H17" s="193"/>
      <c r="I17" s="193"/>
      <c r="J17" s="21"/>
      <c r="K17" s="21"/>
      <c r="L17" s="24" t="s">
        <v>44</v>
      </c>
      <c r="M17" s="85"/>
      <c r="N17" s="103">
        <f t="shared" si="0"/>
        <v>0</v>
      </c>
      <c r="O17" s="142"/>
    </row>
    <row r="18" spans="1:15" ht="15.95" hidden="1" customHeight="1" x14ac:dyDescent="0.15">
      <c r="A18" s="189"/>
      <c r="B18" s="25" t="s">
        <v>52</v>
      </c>
      <c r="C18" s="193" t="s">
        <v>53</v>
      </c>
      <c r="D18" s="193"/>
      <c r="E18" s="193"/>
      <c r="F18" s="193"/>
      <c r="G18" s="193"/>
      <c r="H18" s="193"/>
      <c r="I18" s="193"/>
      <c r="J18" s="21"/>
      <c r="K18" s="21"/>
      <c r="L18" s="24"/>
      <c r="M18" s="85"/>
      <c r="N18" s="103">
        <f t="shared" si="0"/>
        <v>0</v>
      </c>
      <c r="O18" s="142"/>
    </row>
    <row r="19" spans="1:15" ht="15.95" hidden="1" customHeight="1" x14ac:dyDescent="0.15">
      <c r="A19" s="189" t="s">
        <v>54</v>
      </c>
      <c r="B19" s="23" t="s">
        <v>55</v>
      </c>
      <c r="C19" s="192" t="s">
        <v>40</v>
      </c>
      <c r="D19" s="192"/>
      <c r="E19" s="192"/>
      <c r="F19" s="192"/>
      <c r="G19" s="192"/>
      <c r="H19" s="192"/>
      <c r="I19" s="192"/>
      <c r="J19" s="21"/>
      <c r="K19" s="21"/>
      <c r="L19" s="24" t="s">
        <v>41</v>
      </c>
      <c r="M19" s="85"/>
      <c r="N19" s="103">
        <f t="shared" si="0"/>
        <v>0</v>
      </c>
      <c r="O19" s="142"/>
    </row>
    <row r="20" spans="1:15" ht="15.95" hidden="1" customHeight="1" x14ac:dyDescent="0.15">
      <c r="A20" s="189"/>
      <c r="B20" s="23" t="s">
        <v>42</v>
      </c>
      <c r="C20" s="193" t="s">
        <v>43</v>
      </c>
      <c r="D20" s="193"/>
      <c r="E20" s="193"/>
      <c r="F20" s="193"/>
      <c r="G20" s="193"/>
      <c r="H20" s="193"/>
      <c r="I20" s="193"/>
      <c r="J20" s="21"/>
      <c r="K20" s="21"/>
      <c r="L20" s="24" t="s">
        <v>44</v>
      </c>
      <c r="M20" s="85"/>
      <c r="N20" s="103">
        <f t="shared" si="0"/>
        <v>0</v>
      </c>
      <c r="O20" s="142"/>
    </row>
    <row r="21" spans="1:15" ht="15.95" hidden="1" customHeight="1" x14ac:dyDescent="0.15">
      <c r="A21" s="189"/>
      <c r="B21" s="23" t="s">
        <v>45</v>
      </c>
      <c r="C21" s="193"/>
      <c r="D21" s="193"/>
      <c r="E21" s="193"/>
      <c r="F21" s="193"/>
      <c r="G21" s="193"/>
      <c r="H21" s="193"/>
      <c r="I21" s="193"/>
      <c r="J21" s="21"/>
      <c r="K21" s="21"/>
      <c r="L21" s="24" t="s">
        <v>46</v>
      </c>
      <c r="M21" s="85"/>
      <c r="N21" s="103">
        <f t="shared" si="0"/>
        <v>0</v>
      </c>
      <c r="O21" s="142"/>
    </row>
    <row r="22" spans="1:15" ht="15.95" hidden="1" customHeight="1" x14ac:dyDescent="0.15">
      <c r="A22" s="189"/>
      <c r="B22" s="23" t="s">
        <v>47</v>
      </c>
      <c r="C22" s="193" t="s">
        <v>56</v>
      </c>
      <c r="D22" s="193"/>
      <c r="E22" s="193"/>
      <c r="F22" s="193"/>
      <c r="G22" s="193"/>
      <c r="H22" s="193"/>
      <c r="I22" s="193"/>
      <c r="J22" s="21"/>
      <c r="K22" s="21"/>
      <c r="L22" s="24" t="s">
        <v>49</v>
      </c>
      <c r="M22" s="85"/>
      <c r="N22" s="103">
        <f t="shared" si="0"/>
        <v>0</v>
      </c>
      <c r="O22" s="142"/>
    </row>
    <row r="23" spans="1:15" ht="15.95" hidden="1" customHeight="1" x14ac:dyDescent="0.15">
      <c r="A23" s="189"/>
      <c r="B23" s="25" t="s">
        <v>50</v>
      </c>
      <c r="C23" s="193" t="s">
        <v>51</v>
      </c>
      <c r="D23" s="193"/>
      <c r="E23" s="193"/>
      <c r="F23" s="193"/>
      <c r="G23" s="193"/>
      <c r="H23" s="193"/>
      <c r="I23" s="193"/>
      <c r="J23" s="21"/>
      <c r="K23" s="21"/>
      <c r="L23" s="24" t="s">
        <v>44</v>
      </c>
      <c r="M23" s="85"/>
      <c r="N23" s="103">
        <f t="shared" si="0"/>
        <v>0</v>
      </c>
      <c r="O23" s="142"/>
    </row>
    <row r="24" spans="1:15" ht="15.95" hidden="1" customHeight="1" x14ac:dyDescent="0.15">
      <c r="A24" s="194"/>
      <c r="B24" s="26" t="s">
        <v>52</v>
      </c>
      <c r="C24" s="195" t="s">
        <v>53</v>
      </c>
      <c r="D24" s="195"/>
      <c r="E24" s="195"/>
      <c r="F24" s="195"/>
      <c r="G24" s="195"/>
      <c r="H24" s="195"/>
      <c r="I24" s="195"/>
      <c r="J24" s="27"/>
      <c r="K24" s="27"/>
      <c r="L24" s="28"/>
      <c r="M24" s="86"/>
      <c r="N24" s="104">
        <f t="shared" si="0"/>
        <v>0</v>
      </c>
      <c r="O24" s="143"/>
    </row>
    <row r="25" spans="1:15" ht="15.95" customHeight="1" thickBot="1" x14ac:dyDescent="0.2">
      <c r="A25" s="29" t="s">
        <v>57</v>
      </c>
      <c r="B25" s="30"/>
      <c r="C25" s="30"/>
      <c r="D25" s="30"/>
      <c r="E25" s="30"/>
      <c r="F25" s="30"/>
      <c r="G25" s="30"/>
      <c r="H25" s="30"/>
      <c r="I25" s="30"/>
      <c r="J25" s="31"/>
      <c r="K25" s="31"/>
      <c r="L25" s="31"/>
      <c r="M25" s="87"/>
      <c r="N25" s="105">
        <f>SUM(N10:N24)</f>
        <v>75050</v>
      </c>
      <c r="O25" s="144"/>
    </row>
    <row r="26" spans="1:15" ht="15.95" customHeight="1" x14ac:dyDescent="0.15">
      <c r="A26" s="32" t="s">
        <v>20</v>
      </c>
      <c r="B26" s="124" t="s">
        <v>18</v>
      </c>
      <c r="C26" s="196" t="s">
        <v>21</v>
      </c>
      <c r="D26" s="197"/>
      <c r="E26" s="197"/>
      <c r="F26" s="197"/>
      <c r="G26" s="197"/>
      <c r="H26" s="197"/>
      <c r="I26" s="197"/>
      <c r="J26" s="124" t="s">
        <v>58</v>
      </c>
      <c r="K26" s="124" t="s">
        <v>59</v>
      </c>
      <c r="L26" s="33" t="s">
        <v>24</v>
      </c>
      <c r="M26" s="88" t="s">
        <v>25</v>
      </c>
      <c r="N26" s="106" t="s">
        <v>60</v>
      </c>
      <c r="O26" s="145" t="s">
        <v>27</v>
      </c>
    </row>
    <row r="27" spans="1:15" ht="15.95" customHeight="1" x14ac:dyDescent="0.15">
      <c r="A27" s="34" t="s">
        <v>61</v>
      </c>
      <c r="B27" s="35" t="s">
        <v>62</v>
      </c>
      <c r="C27" s="35"/>
      <c r="D27" s="35"/>
      <c r="E27" s="35"/>
      <c r="F27" s="35"/>
      <c r="G27" s="35"/>
      <c r="H27" s="35"/>
      <c r="I27" s="35"/>
      <c r="J27" s="36"/>
      <c r="K27" s="36"/>
      <c r="L27" s="36"/>
      <c r="M27" s="89"/>
      <c r="N27" s="107"/>
      <c r="O27" s="146"/>
    </row>
    <row r="28" spans="1:15" ht="15.95" customHeight="1" x14ac:dyDescent="0.15">
      <c r="A28" s="132" t="s">
        <v>182</v>
      </c>
      <c r="B28" s="42" t="s">
        <v>63</v>
      </c>
      <c r="C28" s="37"/>
      <c r="D28" s="38">
        <v>6</v>
      </c>
      <c r="E28" s="20" t="s">
        <v>32</v>
      </c>
      <c r="F28" s="38">
        <v>16</v>
      </c>
      <c r="G28" s="39" t="s">
        <v>170</v>
      </c>
      <c r="H28" s="18" t="s">
        <v>173</v>
      </c>
      <c r="I28" s="39" t="s">
        <v>171</v>
      </c>
      <c r="J28" s="77">
        <v>1</v>
      </c>
      <c r="K28" s="40">
        <v>1</v>
      </c>
      <c r="L28" s="41" t="s">
        <v>172</v>
      </c>
      <c r="M28" s="90">
        <v>129</v>
      </c>
      <c r="N28" s="108">
        <f>J28*K28*M28</f>
        <v>129</v>
      </c>
      <c r="O28" s="161" t="s">
        <v>180</v>
      </c>
    </row>
    <row r="29" spans="1:15" ht="15.95" customHeight="1" x14ac:dyDescent="0.15">
      <c r="A29" s="136" t="s">
        <v>183</v>
      </c>
      <c r="B29" s="128" t="s">
        <v>63</v>
      </c>
      <c r="C29" s="37"/>
      <c r="D29" s="38">
        <v>6</v>
      </c>
      <c r="E29" s="20" t="s">
        <v>32</v>
      </c>
      <c r="F29" s="38">
        <v>21</v>
      </c>
      <c r="G29" s="39" t="s">
        <v>170</v>
      </c>
      <c r="H29" s="18" t="s">
        <v>173</v>
      </c>
      <c r="I29" s="39" t="s">
        <v>171</v>
      </c>
      <c r="J29" s="77">
        <v>1</v>
      </c>
      <c r="K29" s="40">
        <v>1</v>
      </c>
      <c r="L29" s="41" t="s">
        <v>172</v>
      </c>
      <c r="M29" s="90">
        <v>227</v>
      </c>
      <c r="N29" s="108">
        <f>J29*K29*M29</f>
        <v>227</v>
      </c>
      <c r="O29" s="161" t="s">
        <v>181</v>
      </c>
    </row>
    <row r="30" spans="1:15" ht="15.95" customHeight="1" x14ac:dyDescent="0.15">
      <c r="A30" s="132" t="s">
        <v>187</v>
      </c>
      <c r="B30" s="42" t="s">
        <v>63</v>
      </c>
      <c r="C30" s="37"/>
      <c r="D30" s="38">
        <v>6</v>
      </c>
      <c r="E30" s="20" t="s">
        <v>32</v>
      </c>
      <c r="F30" s="38">
        <v>16</v>
      </c>
      <c r="G30" s="39" t="s">
        <v>170</v>
      </c>
      <c r="H30" s="18" t="s">
        <v>173</v>
      </c>
      <c r="I30" s="39" t="s">
        <v>171</v>
      </c>
      <c r="J30" s="77">
        <v>1</v>
      </c>
      <c r="K30" s="40">
        <v>1</v>
      </c>
      <c r="L30" s="41" t="s">
        <v>186</v>
      </c>
      <c r="M30" s="90">
        <v>620</v>
      </c>
      <c r="N30" s="108">
        <f>J30*K30*M30</f>
        <v>620</v>
      </c>
      <c r="O30" s="161" t="s">
        <v>191</v>
      </c>
    </row>
    <row r="31" spans="1:15" ht="15.95" customHeight="1" x14ac:dyDescent="0.15">
      <c r="A31" s="132" t="s">
        <v>67</v>
      </c>
      <c r="B31" s="42" t="s">
        <v>63</v>
      </c>
      <c r="C31" s="37"/>
      <c r="D31" s="38">
        <v>6</v>
      </c>
      <c r="E31" s="20" t="s">
        <v>32</v>
      </c>
      <c r="F31" s="38">
        <v>16</v>
      </c>
      <c r="G31" s="39" t="s">
        <v>188</v>
      </c>
      <c r="H31" s="18" t="s">
        <v>189</v>
      </c>
      <c r="I31" s="39" t="s">
        <v>171</v>
      </c>
      <c r="J31" s="77">
        <v>9</v>
      </c>
      <c r="K31" s="40">
        <v>1</v>
      </c>
      <c r="L31" s="41" t="s">
        <v>190</v>
      </c>
      <c r="M31" s="90">
        <v>300</v>
      </c>
      <c r="N31" s="108">
        <f>J31*K31*M31</f>
        <v>2700</v>
      </c>
      <c r="O31" s="162" t="s">
        <v>184</v>
      </c>
    </row>
    <row r="32" spans="1:15" ht="15.95" customHeight="1" x14ac:dyDescent="0.15">
      <c r="A32" s="136" t="s">
        <v>68</v>
      </c>
      <c r="B32" s="42" t="s">
        <v>63</v>
      </c>
      <c r="C32" s="43"/>
      <c r="D32" s="21">
        <v>6</v>
      </c>
      <c r="E32" s="20" t="s">
        <v>32</v>
      </c>
      <c r="F32" s="21">
        <v>17</v>
      </c>
      <c r="G32" s="20" t="s">
        <v>33</v>
      </c>
      <c r="H32" s="18" t="s">
        <v>64</v>
      </c>
      <c r="I32" s="20" t="s">
        <v>65</v>
      </c>
      <c r="J32" s="127">
        <v>18</v>
      </c>
      <c r="K32" s="120">
        <v>1</v>
      </c>
      <c r="L32" s="22" t="s">
        <v>66</v>
      </c>
      <c r="M32" s="90">
        <v>300</v>
      </c>
      <c r="N32" s="103">
        <f t="shared" ref="N32:N39" si="1">J32*K32*M32</f>
        <v>5400</v>
      </c>
      <c r="O32" s="162" t="s">
        <v>184</v>
      </c>
    </row>
    <row r="33" spans="1:15" ht="15.95" customHeight="1" x14ac:dyDescent="0.15">
      <c r="A33" s="132" t="s">
        <v>151</v>
      </c>
      <c r="B33" s="42" t="s">
        <v>63</v>
      </c>
      <c r="C33" s="43"/>
      <c r="D33" s="21">
        <v>6</v>
      </c>
      <c r="E33" s="20" t="s">
        <v>32</v>
      </c>
      <c r="F33" s="21">
        <v>17</v>
      </c>
      <c r="G33" s="20" t="s">
        <v>33</v>
      </c>
      <c r="H33" s="18" t="s">
        <v>34</v>
      </c>
      <c r="I33" s="20" t="s">
        <v>65</v>
      </c>
      <c r="J33" s="127">
        <v>18</v>
      </c>
      <c r="K33" s="120">
        <v>1</v>
      </c>
      <c r="L33" s="22" t="s">
        <v>66</v>
      </c>
      <c r="M33" s="90">
        <v>300</v>
      </c>
      <c r="N33" s="103">
        <f t="shared" si="1"/>
        <v>5400</v>
      </c>
      <c r="O33" s="162" t="s">
        <v>184</v>
      </c>
    </row>
    <row r="34" spans="1:15" ht="15.95" customHeight="1" x14ac:dyDescent="0.15">
      <c r="A34" s="132" t="s">
        <v>152</v>
      </c>
      <c r="B34" s="42" t="s">
        <v>63</v>
      </c>
      <c r="C34" s="37"/>
      <c r="D34" s="21">
        <v>6</v>
      </c>
      <c r="E34" s="20" t="s">
        <v>32</v>
      </c>
      <c r="F34" s="21">
        <v>18</v>
      </c>
      <c r="G34" s="20" t="s">
        <v>33</v>
      </c>
      <c r="H34" s="18" t="s">
        <v>64</v>
      </c>
      <c r="I34" s="20" t="s">
        <v>65</v>
      </c>
      <c r="J34" s="127">
        <v>18</v>
      </c>
      <c r="K34" s="120">
        <v>1</v>
      </c>
      <c r="L34" s="22" t="s">
        <v>66</v>
      </c>
      <c r="M34" s="90">
        <v>300</v>
      </c>
      <c r="N34" s="103">
        <f t="shared" si="1"/>
        <v>5400</v>
      </c>
      <c r="O34" s="162" t="s">
        <v>193</v>
      </c>
    </row>
    <row r="35" spans="1:15" ht="15.95" customHeight="1" x14ac:dyDescent="0.15">
      <c r="A35" s="136" t="s">
        <v>153</v>
      </c>
      <c r="B35" s="42" t="s">
        <v>63</v>
      </c>
      <c r="C35" s="43"/>
      <c r="D35" s="38">
        <v>6</v>
      </c>
      <c r="E35" s="20" t="s">
        <v>32</v>
      </c>
      <c r="F35" s="38">
        <v>18</v>
      </c>
      <c r="G35" s="20" t="s">
        <v>33</v>
      </c>
      <c r="H35" s="18" t="s">
        <v>34</v>
      </c>
      <c r="I35" s="20" t="s">
        <v>65</v>
      </c>
      <c r="J35" s="77">
        <v>18</v>
      </c>
      <c r="K35" s="40">
        <v>1</v>
      </c>
      <c r="L35" s="22" t="s">
        <v>66</v>
      </c>
      <c r="M35" s="90">
        <v>300</v>
      </c>
      <c r="N35" s="108">
        <f t="shared" si="1"/>
        <v>5400</v>
      </c>
      <c r="O35" s="162" t="s">
        <v>184</v>
      </c>
    </row>
    <row r="36" spans="1:15" ht="15.95" customHeight="1" x14ac:dyDescent="0.15">
      <c r="A36" s="132" t="s">
        <v>154</v>
      </c>
      <c r="B36" s="42" t="s">
        <v>63</v>
      </c>
      <c r="C36" s="43"/>
      <c r="D36" s="38">
        <v>6</v>
      </c>
      <c r="E36" s="20" t="s">
        <v>32</v>
      </c>
      <c r="F36" s="38">
        <v>19</v>
      </c>
      <c r="G36" s="20" t="s">
        <v>33</v>
      </c>
      <c r="H36" s="18" t="s">
        <v>64</v>
      </c>
      <c r="I36" s="20" t="s">
        <v>65</v>
      </c>
      <c r="J36" s="77">
        <v>18</v>
      </c>
      <c r="K36" s="40">
        <v>1</v>
      </c>
      <c r="L36" s="22" t="s">
        <v>66</v>
      </c>
      <c r="M36" s="90">
        <v>300</v>
      </c>
      <c r="N36" s="108">
        <f t="shared" si="1"/>
        <v>5400</v>
      </c>
      <c r="O36" s="162" t="s">
        <v>193</v>
      </c>
    </row>
    <row r="37" spans="1:15" ht="15.95" customHeight="1" x14ac:dyDescent="0.15">
      <c r="A37" s="132" t="s">
        <v>167</v>
      </c>
      <c r="B37" s="42" t="s">
        <v>63</v>
      </c>
      <c r="C37" s="37"/>
      <c r="D37" s="38">
        <v>6</v>
      </c>
      <c r="E37" s="20" t="s">
        <v>32</v>
      </c>
      <c r="F37" s="38">
        <v>19</v>
      </c>
      <c r="G37" s="20" t="s">
        <v>33</v>
      </c>
      <c r="H37" s="18" t="s">
        <v>34</v>
      </c>
      <c r="I37" s="20" t="s">
        <v>65</v>
      </c>
      <c r="J37" s="77">
        <v>18</v>
      </c>
      <c r="K37" s="40">
        <v>1</v>
      </c>
      <c r="L37" s="22" t="s">
        <v>66</v>
      </c>
      <c r="M37" s="90">
        <v>300</v>
      </c>
      <c r="N37" s="108">
        <f t="shared" si="1"/>
        <v>5400</v>
      </c>
      <c r="O37" s="162" t="s">
        <v>184</v>
      </c>
    </row>
    <row r="38" spans="1:15" ht="15.95" customHeight="1" x14ac:dyDescent="0.15">
      <c r="A38" s="136" t="s">
        <v>168</v>
      </c>
      <c r="B38" s="42" t="s">
        <v>63</v>
      </c>
      <c r="C38" s="43"/>
      <c r="D38" s="38">
        <v>6</v>
      </c>
      <c r="E38" s="20" t="s">
        <v>32</v>
      </c>
      <c r="F38" s="38">
        <v>20</v>
      </c>
      <c r="G38" s="20" t="s">
        <v>33</v>
      </c>
      <c r="H38" s="18" t="s">
        <v>64</v>
      </c>
      <c r="I38" s="20" t="s">
        <v>65</v>
      </c>
      <c r="J38" s="77">
        <v>18</v>
      </c>
      <c r="K38" s="40">
        <v>1</v>
      </c>
      <c r="L38" s="22" t="s">
        <v>66</v>
      </c>
      <c r="M38" s="90">
        <v>300</v>
      </c>
      <c r="N38" s="108">
        <f t="shared" si="1"/>
        <v>5400</v>
      </c>
      <c r="O38" s="162" t="s">
        <v>184</v>
      </c>
    </row>
    <row r="39" spans="1:15" ht="15.95" customHeight="1" x14ac:dyDescent="0.15">
      <c r="A39" s="132" t="s">
        <v>169</v>
      </c>
      <c r="B39" s="42" t="s">
        <v>63</v>
      </c>
      <c r="C39" s="43"/>
      <c r="D39" s="120">
        <v>6</v>
      </c>
      <c r="E39" s="20" t="s">
        <v>32</v>
      </c>
      <c r="F39" s="120">
        <v>20</v>
      </c>
      <c r="G39" s="20" t="s">
        <v>33</v>
      </c>
      <c r="H39" s="120" t="s">
        <v>34</v>
      </c>
      <c r="I39" s="20" t="s">
        <v>65</v>
      </c>
      <c r="J39" s="127">
        <v>18</v>
      </c>
      <c r="K39" s="120">
        <v>1</v>
      </c>
      <c r="L39" s="22" t="s">
        <v>66</v>
      </c>
      <c r="M39" s="90">
        <v>300</v>
      </c>
      <c r="N39" s="109">
        <f t="shared" si="1"/>
        <v>5400</v>
      </c>
      <c r="O39" s="162" t="s">
        <v>194</v>
      </c>
    </row>
    <row r="40" spans="1:15" ht="15.95" customHeight="1" thickBot="1" x14ac:dyDescent="0.2">
      <c r="A40" s="45" t="s">
        <v>57</v>
      </c>
      <c r="B40" s="46"/>
      <c r="C40" s="46"/>
      <c r="D40" s="46"/>
      <c r="E40" s="46"/>
      <c r="F40" s="46"/>
      <c r="G40" s="46"/>
      <c r="H40" s="46"/>
      <c r="I40" s="46"/>
      <c r="J40" s="47"/>
      <c r="K40" s="47"/>
      <c r="L40" s="47"/>
      <c r="M40" s="91"/>
      <c r="N40" s="110">
        <f>SUM(N28:N39)</f>
        <v>46876</v>
      </c>
      <c r="O40" s="148"/>
    </row>
    <row r="41" spans="1:15" ht="15.95" customHeight="1" x14ac:dyDescent="0.15">
      <c r="A41" s="48" t="s">
        <v>20</v>
      </c>
      <c r="B41" s="122" t="s">
        <v>18</v>
      </c>
      <c r="C41" s="198" t="s">
        <v>21</v>
      </c>
      <c r="D41" s="183"/>
      <c r="E41" s="183"/>
      <c r="F41" s="183"/>
      <c r="G41" s="183"/>
      <c r="H41" s="183"/>
      <c r="I41" s="183"/>
      <c r="J41" s="122" t="s">
        <v>58</v>
      </c>
      <c r="K41" s="122" t="s">
        <v>69</v>
      </c>
      <c r="L41" s="125" t="s">
        <v>24</v>
      </c>
      <c r="M41" s="92" t="s">
        <v>25</v>
      </c>
      <c r="N41" s="137" t="s">
        <v>60</v>
      </c>
      <c r="O41" s="149" t="s">
        <v>27</v>
      </c>
    </row>
    <row r="42" spans="1:15" ht="15.95" customHeight="1" x14ac:dyDescent="0.15">
      <c r="A42" s="49" t="s">
        <v>70</v>
      </c>
      <c r="B42" s="50" t="s">
        <v>71</v>
      </c>
      <c r="C42" s="50"/>
      <c r="D42" s="50"/>
      <c r="E42" s="50"/>
      <c r="F42" s="50"/>
      <c r="G42" s="50"/>
      <c r="H42" s="50"/>
      <c r="I42" s="50"/>
      <c r="J42" s="118"/>
      <c r="K42" s="118"/>
      <c r="L42" s="118"/>
      <c r="M42" s="93"/>
      <c r="N42" s="111"/>
      <c r="O42" s="150"/>
    </row>
    <row r="43" spans="1:15" ht="15.95" customHeight="1" x14ac:dyDescent="0.15">
      <c r="A43" s="199" t="s">
        <v>72</v>
      </c>
      <c r="B43" s="202" t="s">
        <v>177</v>
      </c>
      <c r="C43" s="205" t="s">
        <v>142</v>
      </c>
      <c r="D43" s="206"/>
      <c r="E43" s="206"/>
      <c r="F43" s="206"/>
      <c r="G43" s="206"/>
      <c r="H43" s="206"/>
      <c r="I43" s="207"/>
      <c r="J43" s="120">
        <v>1</v>
      </c>
      <c r="K43" s="120">
        <v>1</v>
      </c>
      <c r="L43" s="51" t="s">
        <v>73</v>
      </c>
      <c r="M43" s="85">
        <v>950</v>
      </c>
      <c r="N43" s="103">
        <f>J43*K43*M43</f>
        <v>950</v>
      </c>
      <c r="O43" s="151" t="s">
        <v>143</v>
      </c>
    </row>
    <row r="44" spans="1:15" ht="15.95" customHeight="1" x14ac:dyDescent="0.15">
      <c r="A44" s="200"/>
      <c r="B44" s="203"/>
      <c r="C44" s="205" t="s">
        <v>142</v>
      </c>
      <c r="D44" s="206"/>
      <c r="E44" s="206"/>
      <c r="F44" s="206"/>
      <c r="G44" s="206"/>
      <c r="H44" s="206"/>
      <c r="I44" s="207"/>
      <c r="J44" s="120">
        <v>1</v>
      </c>
      <c r="K44" s="120">
        <v>2</v>
      </c>
      <c r="L44" s="51" t="s">
        <v>73</v>
      </c>
      <c r="M44" s="85">
        <v>330</v>
      </c>
      <c r="N44" s="103">
        <f>J44*K44*M44</f>
        <v>660</v>
      </c>
      <c r="O44" s="151" t="s">
        <v>144</v>
      </c>
    </row>
    <row r="45" spans="1:15" ht="15.95" customHeight="1" x14ac:dyDescent="0.15">
      <c r="A45" s="200"/>
      <c r="B45" s="203"/>
      <c r="C45" s="205" t="s">
        <v>174</v>
      </c>
      <c r="D45" s="206"/>
      <c r="E45" s="206"/>
      <c r="F45" s="206"/>
      <c r="G45" s="206"/>
      <c r="H45" s="206"/>
      <c r="I45" s="207"/>
      <c r="J45" s="120">
        <v>1</v>
      </c>
      <c r="K45" s="120">
        <v>1</v>
      </c>
      <c r="L45" s="52" t="s">
        <v>172</v>
      </c>
      <c r="M45" s="85">
        <v>4224.53</v>
      </c>
      <c r="N45" s="103">
        <f t="shared" ref="N45:N51" si="2">J45*K45*M45</f>
        <v>4224.53</v>
      </c>
      <c r="O45" s="163" t="s">
        <v>175</v>
      </c>
    </row>
    <row r="46" spans="1:15" ht="15.95" customHeight="1" x14ac:dyDescent="0.15">
      <c r="A46" s="200"/>
      <c r="B46" s="203"/>
      <c r="C46" s="205" t="s">
        <v>148</v>
      </c>
      <c r="D46" s="206"/>
      <c r="E46" s="206"/>
      <c r="F46" s="206"/>
      <c r="G46" s="206"/>
      <c r="H46" s="206"/>
      <c r="I46" s="207"/>
      <c r="J46" s="120">
        <v>2</v>
      </c>
      <c r="K46" s="120">
        <v>1</v>
      </c>
      <c r="L46" s="52" t="s">
        <v>73</v>
      </c>
      <c r="M46" s="85">
        <v>700</v>
      </c>
      <c r="N46" s="103">
        <f>J46*K46*M46</f>
        <v>1400</v>
      </c>
      <c r="O46" s="162" t="s">
        <v>185</v>
      </c>
    </row>
    <row r="47" spans="1:15" ht="15.95" customHeight="1" x14ac:dyDescent="0.15">
      <c r="A47" s="201"/>
      <c r="B47" s="204"/>
      <c r="C47" s="205" t="s">
        <v>74</v>
      </c>
      <c r="D47" s="206"/>
      <c r="E47" s="206"/>
      <c r="F47" s="206"/>
      <c r="G47" s="206"/>
      <c r="H47" s="206"/>
      <c r="I47" s="207"/>
      <c r="J47" s="120">
        <v>2</v>
      </c>
      <c r="K47" s="120">
        <v>2</v>
      </c>
      <c r="L47" s="52" t="s">
        <v>73</v>
      </c>
      <c r="M47" s="85">
        <v>1000</v>
      </c>
      <c r="N47" s="103">
        <f t="shared" si="2"/>
        <v>4000</v>
      </c>
      <c r="O47" s="162" t="s">
        <v>75</v>
      </c>
    </row>
    <row r="48" spans="1:15" ht="15.95" customHeight="1" x14ac:dyDescent="0.15">
      <c r="A48" s="200" t="s">
        <v>176</v>
      </c>
      <c r="B48" s="203" t="s">
        <v>178</v>
      </c>
      <c r="C48" s="205" t="s">
        <v>155</v>
      </c>
      <c r="D48" s="206"/>
      <c r="E48" s="206"/>
      <c r="F48" s="206"/>
      <c r="G48" s="206"/>
      <c r="H48" s="206"/>
      <c r="I48" s="207"/>
      <c r="J48" s="120">
        <v>1</v>
      </c>
      <c r="K48" s="120">
        <v>8</v>
      </c>
      <c r="L48" s="52" t="s">
        <v>156</v>
      </c>
      <c r="M48" s="85">
        <v>600</v>
      </c>
      <c r="N48" s="103">
        <f t="shared" si="2"/>
        <v>4800</v>
      </c>
      <c r="O48" s="162" t="s">
        <v>157</v>
      </c>
    </row>
    <row r="49" spans="1:15" ht="15.95" customHeight="1" x14ac:dyDescent="0.15">
      <c r="A49" s="201"/>
      <c r="B49" s="204"/>
      <c r="C49" s="208" t="s">
        <v>76</v>
      </c>
      <c r="D49" s="209"/>
      <c r="E49" s="209"/>
      <c r="F49" s="209"/>
      <c r="G49" s="209"/>
      <c r="H49" s="209"/>
      <c r="I49" s="210"/>
      <c r="J49" s="53">
        <v>1</v>
      </c>
      <c r="K49" s="44">
        <v>4</v>
      </c>
      <c r="L49" s="56" t="s">
        <v>77</v>
      </c>
      <c r="M49" s="94">
        <v>2000</v>
      </c>
      <c r="N49" s="112">
        <f t="shared" si="2"/>
        <v>8000</v>
      </c>
      <c r="O49" s="164" t="s">
        <v>165</v>
      </c>
    </row>
    <row r="50" spans="1:15" ht="15.95" customHeight="1" x14ac:dyDescent="0.15">
      <c r="A50" s="211" t="s">
        <v>179</v>
      </c>
      <c r="B50" s="213" t="s">
        <v>78</v>
      </c>
      <c r="C50" s="215" t="s">
        <v>136</v>
      </c>
      <c r="D50" s="215"/>
      <c r="E50" s="215"/>
      <c r="F50" s="215"/>
      <c r="G50" s="215"/>
      <c r="H50" s="166" t="s">
        <v>134</v>
      </c>
      <c r="I50" s="17" t="s">
        <v>79</v>
      </c>
      <c r="J50" s="126">
        <v>1</v>
      </c>
      <c r="K50" s="126">
        <v>1</v>
      </c>
      <c r="L50" s="51" t="s">
        <v>80</v>
      </c>
      <c r="M50" s="95">
        <v>39.5</v>
      </c>
      <c r="N50" s="113">
        <f t="shared" si="2"/>
        <v>39.5</v>
      </c>
      <c r="O50" s="165" t="s">
        <v>195</v>
      </c>
    </row>
    <row r="51" spans="1:15" ht="15.95" customHeight="1" x14ac:dyDescent="0.15">
      <c r="A51" s="212"/>
      <c r="B51" s="214"/>
      <c r="C51" s="191" t="s">
        <v>136</v>
      </c>
      <c r="D51" s="191"/>
      <c r="E51" s="191"/>
      <c r="F51" s="191"/>
      <c r="G51" s="191"/>
      <c r="H51" s="166" t="s">
        <v>134</v>
      </c>
      <c r="I51" s="20" t="s">
        <v>79</v>
      </c>
      <c r="J51" s="120">
        <v>3</v>
      </c>
      <c r="K51" s="120">
        <v>1</v>
      </c>
      <c r="L51" s="52" t="s">
        <v>80</v>
      </c>
      <c r="M51" s="85">
        <v>229.5</v>
      </c>
      <c r="N51" s="103">
        <f t="shared" si="2"/>
        <v>688.5</v>
      </c>
      <c r="O51" s="162" t="s">
        <v>147</v>
      </c>
    </row>
    <row r="52" spans="1:15" ht="15.95" customHeight="1" thickBot="1" x14ac:dyDescent="0.2">
      <c r="A52" s="45" t="s">
        <v>57</v>
      </c>
      <c r="B52" s="46"/>
      <c r="C52" s="46"/>
      <c r="D52" s="46"/>
      <c r="E52" s="46"/>
      <c r="F52" s="46"/>
      <c r="G52" s="46"/>
      <c r="H52" s="46"/>
      <c r="I52" s="46"/>
      <c r="J52" s="47"/>
      <c r="K52" s="47"/>
      <c r="L52" s="47"/>
      <c r="M52" s="91"/>
      <c r="N52" s="110">
        <f>SUM(N43:N51)</f>
        <v>24762.53</v>
      </c>
      <c r="O52" s="148"/>
    </row>
    <row r="53" spans="1:15" ht="15.95" customHeight="1" x14ac:dyDescent="0.15">
      <c r="A53" s="48" t="s">
        <v>20</v>
      </c>
      <c r="B53" s="122" t="s">
        <v>18</v>
      </c>
      <c r="C53" s="198" t="s">
        <v>21</v>
      </c>
      <c r="D53" s="183"/>
      <c r="E53" s="183"/>
      <c r="F53" s="183"/>
      <c r="G53" s="183"/>
      <c r="H53" s="183"/>
      <c r="I53" s="183"/>
      <c r="J53" s="219" t="s">
        <v>22</v>
      </c>
      <c r="K53" s="198"/>
      <c r="L53" s="125" t="s">
        <v>24</v>
      </c>
      <c r="M53" s="92" t="s">
        <v>25</v>
      </c>
      <c r="N53" s="137" t="s">
        <v>60</v>
      </c>
      <c r="O53" s="149" t="s">
        <v>27</v>
      </c>
    </row>
    <row r="54" spans="1:15" ht="15.95" customHeight="1" x14ac:dyDescent="0.15">
      <c r="A54" s="49" t="s">
        <v>81</v>
      </c>
      <c r="B54" s="50" t="s">
        <v>82</v>
      </c>
      <c r="C54" s="50"/>
      <c r="D54" s="50"/>
      <c r="E54" s="50"/>
      <c r="F54" s="50"/>
      <c r="G54" s="50"/>
      <c r="H54" s="50"/>
      <c r="I54" s="50"/>
      <c r="J54" s="118"/>
      <c r="K54" s="118"/>
      <c r="L54" s="118"/>
      <c r="M54" s="93"/>
      <c r="N54" s="111"/>
      <c r="O54" s="150"/>
    </row>
    <row r="55" spans="1:15" ht="15.95" customHeight="1" x14ac:dyDescent="0.15">
      <c r="A55" s="58" t="s">
        <v>83</v>
      </c>
      <c r="B55" s="128" t="s">
        <v>84</v>
      </c>
      <c r="C55" s="220" t="s">
        <v>137</v>
      </c>
      <c r="D55" s="221"/>
      <c r="E55" s="221"/>
      <c r="F55" s="221"/>
      <c r="G55" s="221"/>
      <c r="H55" s="221"/>
      <c r="I55" s="222"/>
      <c r="J55" s="223">
        <v>17</v>
      </c>
      <c r="K55" s="224"/>
      <c r="L55" s="55" t="s">
        <v>66</v>
      </c>
      <c r="M55" s="90">
        <v>80</v>
      </c>
      <c r="N55" s="108">
        <f>J55*M55</f>
        <v>1360</v>
      </c>
      <c r="O55" s="153"/>
    </row>
    <row r="56" spans="1:15" ht="15.95" customHeight="1" x14ac:dyDescent="0.15">
      <c r="A56" s="59" t="s">
        <v>85</v>
      </c>
      <c r="B56" s="42" t="s">
        <v>86</v>
      </c>
      <c r="C56" s="225" t="s">
        <v>87</v>
      </c>
      <c r="D56" s="226"/>
      <c r="E56" s="226"/>
      <c r="F56" s="226"/>
      <c r="G56" s="226"/>
      <c r="H56" s="226"/>
      <c r="I56" s="227"/>
      <c r="J56" s="228">
        <v>17</v>
      </c>
      <c r="K56" s="229"/>
      <c r="L56" s="52" t="s">
        <v>66</v>
      </c>
      <c r="M56" s="85">
        <v>300</v>
      </c>
      <c r="N56" s="108">
        <f t="shared" ref="N56:N58" si="3">J56*M56</f>
        <v>5100</v>
      </c>
      <c r="O56" s="142"/>
    </row>
    <row r="57" spans="1:15" ht="15.95" customHeight="1" x14ac:dyDescent="0.15">
      <c r="A57" s="59" t="s">
        <v>88</v>
      </c>
      <c r="B57" s="42" t="s">
        <v>89</v>
      </c>
      <c r="C57" s="225" t="s">
        <v>90</v>
      </c>
      <c r="D57" s="226"/>
      <c r="E57" s="226"/>
      <c r="F57" s="226"/>
      <c r="G57" s="226"/>
      <c r="H57" s="226"/>
      <c r="I57" s="227"/>
      <c r="J57" s="228">
        <v>18</v>
      </c>
      <c r="K57" s="229"/>
      <c r="L57" s="52" t="s">
        <v>66</v>
      </c>
      <c r="M57" s="85">
        <v>6350</v>
      </c>
      <c r="N57" s="108">
        <f t="shared" si="3"/>
        <v>114300</v>
      </c>
      <c r="O57" s="142" t="s">
        <v>145</v>
      </c>
    </row>
    <row r="58" spans="1:15" ht="15.95" customHeight="1" x14ac:dyDescent="0.15">
      <c r="A58" s="58" t="s">
        <v>91</v>
      </c>
      <c r="B58" s="60" t="s">
        <v>92</v>
      </c>
      <c r="C58" s="230"/>
      <c r="D58" s="231"/>
      <c r="E58" s="231"/>
      <c r="F58" s="231"/>
      <c r="G58" s="231"/>
      <c r="H58" s="231"/>
      <c r="I58" s="232"/>
      <c r="J58" s="233">
        <v>150</v>
      </c>
      <c r="K58" s="234"/>
      <c r="L58" s="54" t="s">
        <v>93</v>
      </c>
      <c r="M58" s="96">
        <v>5</v>
      </c>
      <c r="N58" s="115">
        <f t="shared" si="3"/>
        <v>750</v>
      </c>
      <c r="O58" s="154"/>
    </row>
    <row r="59" spans="1:15" ht="15.95" customHeight="1" thickBot="1" x14ac:dyDescent="0.2">
      <c r="A59" s="45" t="s">
        <v>57</v>
      </c>
      <c r="B59" s="46"/>
      <c r="C59" s="46"/>
      <c r="D59" s="46"/>
      <c r="E59" s="46"/>
      <c r="F59" s="46"/>
      <c r="G59" s="46"/>
      <c r="H59" s="46"/>
      <c r="I59" s="46"/>
      <c r="J59" s="47"/>
      <c r="K59" s="47"/>
      <c r="L59" s="47"/>
      <c r="M59" s="91"/>
      <c r="N59" s="110">
        <f>SUM(N55:N58)</f>
        <v>121510</v>
      </c>
      <c r="O59" s="148"/>
    </row>
    <row r="60" spans="1:15" ht="15.95" customHeight="1" x14ac:dyDescent="0.15">
      <c r="A60" s="48" t="s">
        <v>20</v>
      </c>
      <c r="B60" s="122" t="s">
        <v>18</v>
      </c>
      <c r="C60" s="198" t="s">
        <v>21</v>
      </c>
      <c r="D60" s="183"/>
      <c r="E60" s="183"/>
      <c r="F60" s="183"/>
      <c r="G60" s="183"/>
      <c r="H60" s="183"/>
      <c r="I60" s="183"/>
      <c r="J60" s="122" t="s">
        <v>58</v>
      </c>
      <c r="K60" s="122" t="s">
        <v>23</v>
      </c>
      <c r="L60" s="125" t="s">
        <v>24</v>
      </c>
      <c r="M60" s="92" t="s">
        <v>25</v>
      </c>
      <c r="N60" s="137" t="s">
        <v>60</v>
      </c>
      <c r="O60" s="149" t="s">
        <v>27</v>
      </c>
    </row>
    <row r="61" spans="1:15" ht="15.95" customHeight="1" x14ac:dyDescent="0.15">
      <c r="A61" s="34" t="s">
        <v>94</v>
      </c>
      <c r="B61" s="35" t="s">
        <v>95</v>
      </c>
      <c r="C61" s="35"/>
      <c r="D61" s="35"/>
      <c r="E61" s="35"/>
      <c r="F61" s="35"/>
      <c r="G61" s="35"/>
      <c r="H61" s="35"/>
      <c r="I61" s="35"/>
      <c r="J61" s="36"/>
      <c r="K61" s="36"/>
      <c r="L61" s="36"/>
      <c r="M61" s="89"/>
      <c r="N61" s="107"/>
      <c r="O61" s="146"/>
    </row>
    <row r="62" spans="1:15" ht="15.95" customHeight="1" x14ac:dyDescent="0.15">
      <c r="A62" s="136" t="s">
        <v>96</v>
      </c>
      <c r="B62" s="61" t="s">
        <v>97</v>
      </c>
      <c r="C62" s="216"/>
      <c r="D62" s="217"/>
      <c r="E62" s="217"/>
      <c r="F62" s="217"/>
      <c r="G62" s="217"/>
      <c r="H62" s="217"/>
      <c r="I62" s="218"/>
      <c r="J62" s="40">
        <v>2</v>
      </c>
      <c r="K62" s="40">
        <v>2</v>
      </c>
      <c r="L62" s="41" t="s">
        <v>46</v>
      </c>
      <c r="M62" s="90">
        <v>500</v>
      </c>
      <c r="N62" s="108">
        <f>J62*K62*M62</f>
        <v>2000</v>
      </c>
      <c r="O62" s="147" t="s">
        <v>149</v>
      </c>
    </row>
    <row r="63" spans="1:15" ht="15.95" customHeight="1" x14ac:dyDescent="0.15">
      <c r="A63" s="132" t="s">
        <v>98</v>
      </c>
      <c r="B63" s="62" t="s">
        <v>99</v>
      </c>
      <c r="C63" s="228"/>
      <c r="D63" s="235"/>
      <c r="E63" s="235"/>
      <c r="F63" s="235"/>
      <c r="G63" s="235"/>
      <c r="H63" s="235"/>
      <c r="I63" s="229"/>
      <c r="J63" s="120">
        <v>3</v>
      </c>
      <c r="K63" s="120">
        <v>1</v>
      </c>
      <c r="L63" s="22" t="s">
        <v>46</v>
      </c>
      <c r="M63" s="85">
        <v>800</v>
      </c>
      <c r="N63" s="103">
        <f t="shared" ref="N63:N64" si="4">J63*K63*M63</f>
        <v>2400</v>
      </c>
      <c r="O63" s="142" t="s">
        <v>192</v>
      </c>
    </row>
    <row r="64" spans="1:15" ht="15.95" customHeight="1" x14ac:dyDescent="0.15">
      <c r="A64" s="136" t="s">
        <v>100</v>
      </c>
      <c r="B64" s="63" t="s">
        <v>101</v>
      </c>
      <c r="C64" s="233"/>
      <c r="D64" s="236"/>
      <c r="E64" s="236"/>
      <c r="F64" s="236"/>
      <c r="G64" s="236"/>
      <c r="H64" s="236"/>
      <c r="I64" s="234"/>
      <c r="J64" s="53">
        <v>1</v>
      </c>
      <c r="K64" s="53">
        <v>6</v>
      </c>
      <c r="L64" s="64" t="s">
        <v>46</v>
      </c>
      <c r="M64" s="96">
        <v>1200</v>
      </c>
      <c r="N64" s="114">
        <f t="shared" si="4"/>
        <v>7200</v>
      </c>
      <c r="O64" s="154" t="s">
        <v>102</v>
      </c>
    </row>
    <row r="65" spans="1:15" ht="15.95" customHeight="1" x14ac:dyDescent="0.15">
      <c r="A65" s="49" t="s">
        <v>57</v>
      </c>
      <c r="B65" s="50"/>
      <c r="C65" s="50"/>
      <c r="D65" s="50"/>
      <c r="E65" s="50"/>
      <c r="F65" s="50"/>
      <c r="G65" s="50"/>
      <c r="H65" s="50"/>
      <c r="I65" s="50"/>
      <c r="J65" s="118"/>
      <c r="K65" s="118"/>
      <c r="L65" s="118"/>
      <c r="M65" s="93"/>
      <c r="N65" s="111">
        <f>SUM(N62:N64)</f>
        <v>11600</v>
      </c>
      <c r="O65" s="150"/>
    </row>
    <row r="66" spans="1:15" ht="15.95" customHeight="1" thickBot="1" x14ac:dyDescent="0.2">
      <c r="A66" s="65" t="s">
        <v>103</v>
      </c>
      <c r="B66" s="66"/>
      <c r="C66" s="66"/>
      <c r="D66" s="66"/>
      <c r="E66" s="66"/>
      <c r="F66" s="66"/>
      <c r="G66" s="66"/>
      <c r="H66" s="66"/>
      <c r="I66" s="66"/>
      <c r="J66" s="67"/>
      <c r="K66" s="67"/>
      <c r="L66" s="67"/>
      <c r="M66" s="97"/>
      <c r="N66" s="116">
        <f>SUM(N25,N40,N52,N59,N65)</f>
        <v>279798.53000000003</v>
      </c>
      <c r="O66" s="155"/>
    </row>
    <row r="67" spans="1:15" ht="15.95" customHeight="1" x14ac:dyDescent="0.15">
      <c r="A67" s="48" t="s">
        <v>20</v>
      </c>
      <c r="B67" s="122" t="s">
        <v>18</v>
      </c>
      <c r="C67" s="198" t="s">
        <v>21</v>
      </c>
      <c r="D67" s="183"/>
      <c r="E67" s="183"/>
      <c r="F67" s="183"/>
      <c r="G67" s="183"/>
      <c r="H67" s="183"/>
      <c r="I67" s="183"/>
      <c r="J67" s="219" t="s">
        <v>22</v>
      </c>
      <c r="K67" s="198"/>
      <c r="L67" s="125" t="s">
        <v>24</v>
      </c>
      <c r="M67" s="92" t="s">
        <v>25</v>
      </c>
      <c r="N67" s="137" t="s">
        <v>60</v>
      </c>
      <c r="O67" s="149" t="s">
        <v>27</v>
      </c>
    </row>
    <row r="68" spans="1:15" ht="15.95" customHeight="1" x14ac:dyDescent="0.15">
      <c r="A68" s="68" t="s">
        <v>104</v>
      </c>
      <c r="B68" s="35" t="s">
        <v>105</v>
      </c>
      <c r="C68" s="35"/>
      <c r="D68" s="35"/>
      <c r="E68" s="35"/>
      <c r="F68" s="35"/>
      <c r="G68" s="35"/>
      <c r="H68" s="35"/>
      <c r="I68" s="35"/>
      <c r="J68" s="36"/>
      <c r="K68" s="36"/>
      <c r="L68" s="36"/>
      <c r="M68" s="89"/>
      <c r="N68" s="107"/>
      <c r="O68" s="146"/>
    </row>
    <row r="69" spans="1:15" ht="15.95" customHeight="1" x14ac:dyDescent="0.15">
      <c r="A69" s="69" t="s">
        <v>106</v>
      </c>
      <c r="B69" s="70" t="s">
        <v>105</v>
      </c>
      <c r="C69" s="237" t="s">
        <v>107</v>
      </c>
      <c r="D69" s="238"/>
      <c r="E69" s="238"/>
      <c r="F69" s="238"/>
      <c r="G69" s="238"/>
      <c r="H69" s="238"/>
      <c r="I69" s="239"/>
      <c r="J69" s="240">
        <f>N66</f>
        <v>279798.53000000003</v>
      </c>
      <c r="K69" s="241"/>
      <c r="L69" s="71"/>
      <c r="M69" s="98">
        <v>0.08</v>
      </c>
      <c r="N69" s="115">
        <f>J69*M69</f>
        <v>22383.882400000002</v>
      </c>
      <c r="O69" s="156"/>
    </row>
    <row r="70" spans="1:15" ht="15.95" customHeight="1" thickBot="1" x14ac:dyDescent="0.2">
      <c r="A70" s="72" t="s">
        <v>57</v>
      </c>
      <c r="B70" s="73"/>
      <c r="C70" s="73"/>
      <c r="D70" s="73"/>
      <c r="E70" s="73"/>
      <c r="F70" s="73"/>
      <c r="G70" s="73"/>
      <c r="H70" s="73"/>
      <c r="I70" s="73"/>
      <c r="J70" s="74"/>
      <c r="K70" s="74"/>
      <c r="L70" s="74"/>
      <c r="M70" s="99"/>
      <c r="N70" s="117">
        <f>SUM(N69:N69)</f>
        <v>22383.882400000002</v>
      </c>
      <c r="O70" s="157"/>
    </row>
    <row r="71" spans="1:15" ht="15.95" customHeight="1" x14ac:dyDescent="0.15">
      <c r="A71" s="48" t="s">
        <v>20</v>
      </c>
      <c r="B71" s="122" t="s">
        <v>18</v>
      </c>
      <c r="C71" s="198" t="s">
        <v>21</v>
      </c>
      <c r="D71" s="183"/>
      <c r="E71" s="183"/>
      <c r="F71" s="183"/>
      <c r="G71" s="183"/>
      <c r="H71" s="183"/>
      <c r="I71" s="183"/>
      <c r="J71" s="122" t="s">
        <v>58</v>
      </c>
      <c r="K71" s="122" t="s">
        <v>23</v>
      </c>
      <c r="L71" s="125" t="s">
        <v>24</v>
      </c>
      <c r="M71" s="92" t="s">
        <v>25</v>
      </c>
      <c r="N71" s="137" t="s">
        <v>60</v>
      </c>
      <c r="O71" s="149" t="s">
        <v>27</v>
      </c>
    </row>
    <row r="72" spans="1:15" ht="15.95" customHeight="1" x14ac:dyDescent="0.15">
      <c r="A72" s="68" t="s">
        <v>108</v>
      </c>
      <c r="B72" s="35" t="s">
        <v>109</v>
      </c>
      <c r="C72" s="35"/>
      <c r="D72" s="35"/>
      <c r="E72" s="35"/>
      <c r="F72" s="35"/>
      <c r="G72" s="35"/>
      <c r="H72" s="35"/>
      <c r="I72" s="35"/>
      <c r="J72" s="36"/>
      <c r="K72" s="36"/>
      <c r="L72" s="36"/>
      <c r="M72" s="89"/>
      <c r="N72" s="107"/>
      <c r="O72" s="146"/>
    </row>
    <row r="73" spans="1:15" ht="15.95" customHeight="1" x14ac:dyDescent="0.15">
      <c r="A73" s="69" t="s">
        <v>110</v>
      </c>
      <c r="B73" s="70" t="s">
        <v>111</v>
      </c>
      <c r="C73" s="237" t="s">
        <v>112</v>
      </c>
      <c r="D73" s="238"/>
      <c r="E73" s="238"/>
      <c r="F73" s="238"/>
      <c r="G73" s="238"/>
      <c r="H73" s="238"/>
      <c r="I73" s="239"/>
      <c r="J73" s="167">
        <v>1</v>
      </c>
      <c r="K73" s="167">
        <v>5</v>
      </c>
      <c r="L73" s="71" t="s">
        <v>46</v>
      </c>
      <c r="M73" s="100">
        <v>3435</v>
      </c>
      <c r="N73" s="115">
        <f>J73*K73*M73</f>
        <v>17175</v>
      </c>
      <c r="O73" s="156" t="s">
        <v>141</v>
      </c>
    </row>
    <row r="74" spans="1:15" ht="15.95" customHeight="1" thickBot="1" x14ac:dyDescent="0.2">
      <c r="A74" s="72" t="s">
        <v>57</v>
      </c>
      <c r="B74" s="73"/>
      <c r="C74" s="73"/>
      <c r="D74" s="73"/>
      <c r="E74" s="73"/>
      <c r="F74" s="73"/>
      <c r="G74" s="73"/>
      <c r="H74" s="73"/>
      <c r="I74" s="73"/>
      <c r="J74" s="74"/>
      <c r="K74" s="74"/>
      <c r="L74" s="74"/>
      <c r="M74" s="99"/>
      <c r="N74" s="117">
        <f>SUM(N73:N73)</f>
        <v>17175</v>
      </c>
      <c r="O74" s="157"/>
    </row>
    <row r="75" spans="1:15" ht="15.95" customHeight="1" x14ac:dyDescent="0.15">
      <c r="A75" s="48" t="s">
        <v>20</v>
      </c>
      <c r="B75" s="122" t="s">
        <v>18</v>
      </c>
      <c r="C75" s="219" t="s">
        <v>21</v>
      </c>
      <c r="D75" s="242"/>
      <c r="E75" s="242"/>
      <c r="F75" s="242"/>
      <c r="G75" s="198"/>
      <c r="H75" s="122" t="s">
        <v>113</v>
      </c>
      <c r="I75" s="122" t="s">
        <v>114</v>
      </c>
      <c r="J75" s="219" t="s">
        <v>58</v>
      </c>
      <c r="K75" s="198"/>
      <c r="L75" s="125" t="s">
        <v>24</v>
      </c>
      <c r="M75" s="92" t="s">
        <v>25</v>
      </c>
      <c r="N75" s="137" t="s">
        <v>60</v>
      </c>
      <c r="O75" s="149" t="s">
        <v>27</v>
      </c>
    </row>
    <row r="76" spans="1:15" ht="15.95" customHeight="1" x14ac:dyDescent="0.15">
      <c r="A76" s="34" t="s">
        <v>115</v>
      </c>
      <c r="B76" s="35" t="s">
        <v>116</v>
      </c>
      <c r="C76" s="35"/>
      <c r="D76" s="35"/>
      <c r="E76" s="35"/>
      <c r="F76" s="35"/>
      <c r="G76" s="35"/>
      <c r="H76" s="35"/>
      <c r="I76" s="35"/>
      <c r="J76" s="36"/>
      <c r="K76" s="36"/>
      <c r="L76" s="36"/>
      <c r="M76" s="89"/>
      <c r="N76" s="107"/>
      <c r="O76" s="146"/>
    </row>
    <row r="77" spans="1:15" ht="15.95" customHeight="1" x14ac:dyDescent="0.15">
      <c r="A77" s="131" t="s">
        <v>117</v>
      </c>
      <c r="B77" s="75" t="s">
        <v>118</v>
      </c>
      <c r="C77" s="243" t="s">
        <v>138</v>
      </c>
      <c r="D77" s="243"/>
      <c r="E77" s="243"/>
      <c r="F77" s="243"/>
      <c r="G77" s="243"/>
      <c r="H77" s="57" t="s">
        <v>119</v>
      </c>
      <c r="I77" s="57" t="s">
        <v>120</v>
      </c>
      <c r="J77" s="244">
        <v>1</v>
      </c>
      <c r="K77" s="244"/>
      <c r="L77" s="19" t="s">
        <v>121</v>
      </c>
      <c r="M77" s="95">
        <v>16006</v>
      </c>
      <c r="N77" s="160">
        <f>J77*M77</f>
        <v>16006</v>
      </c>
      <c r="O77" s="158" t="s">
        <v>122</v>
      </c>
    </row>
    <row r="78" spans="1:15" ht="15.95" customHeight="1" x14ac:dyDescent="0.15">
      <c r="A78" s="132" t="s">
        <v>123</v>
      </c>
      <c r="B78" s="62" t="s">
        <v>124</v>
      </c>
      <c r="C78" s="243" t="s">
        <v>160</v>
      </c>
      <c r="D78" s="243"/>
      <c r="E78" s="243"/>
      <c r="F78" s="243"/>
      <c r="G78" s="243"/>
      <c r="H78" s="43" t="s">
        <v>119</v>
      </c>
      <c r="I78" s="43" t="s">
        <v>120</v>
      </c>
      <c r="J78" s="244">
        <v>6</v>
      </c>
      <c r="K78" s="244"/>
      <c r="L78" s="22" t="s">
        <v>121</v>
      </c>
      <c r="M78" s="85">
        <v>3740</v>
      </c>
      <c r="N78" s="109">
        <f t="shared" ref="N78:N82" si="5">J78*M78</f>
        <v>22440</v>
      </c>
      <c r="O78" s="142" t="s">
        <v>139</v>
      </c>
    </row>
    <row r="79" spans="1:15" ht="15.95" customHeight="1" x14ac:dyDescent="0.15">
      <c r="A79" s="132" t="s">
        <v>125</v>
      </c>
      <c r="B79" s="62" t="s">
        <v>126</v>
      </c>
      <c r="C79" s="245" t="s">
        <v>161</v>
      </c>
      <c r="D79" s="245"/>
      <c r="E79" s="245"/>
      <c r="F79" s="245"/>
      <c r="G79" s="245"/>
      <c r="H79" s="43" t="s">
        <v>119</v>
      </c>
      <c r="I79" s="43" t="s">
        <v>120</v>
      </c>
      <c r="J79" s="246">
        <v>8</v>
      </c>
      <c r="K79" s="246"/>
      <c r="L79" s="22" t="s">
        <v>121</v>
      </c>
      <c r="M79" s="85">
        <v>4990</v>
      </c>
      <c r="N79" s="109">
        <f t="shared" si="5"/>
        <v>39920</v>
      </c>
      <c r="O79" s="142" t="s">
        <v>140</v>
      </c>
    </row>
    <row r="80" spans="1:15" ht="15.95" customHeight="1" x14ac:dyDescent="0.15">
      <c r="A80" s="132"/>
      <c r="B80" s="62" t="s">
        <v>159</v>
      </c>
      <c r="C80" s="245" t="s">
        <v>162</v>
      </c>
      <c r="D80" s="245"/>
      <c r="E80" s="245"/>
      <c r="F80" s="245"/>
      <c r="G80" s="245"/>
      <c r="H80" s="43" t="s">
        <v>119</v>
      </c>
      <c r="I80" s="43" t="s">
        <v>120</v>
      </c>
      <c r="J80" s="246">
        <v>1</v>
      </c>
      <c r="K80" s="246"/>
      <c r="L80" s="22" t="s">
        <v>121</v>
      </c>
      <c r="M80" s="85">
        <v>2280</v>
      </c>
      <c r="N80" s="109">
        <f>J80*M80</f>
        <v>2280</v>
      </c>
      <c r="O80" s="142" t="s">
        <v>164</v>
      </c>
    </row>
    <row r="81" spans="1:15" ht="15.95" customHeight="1" x14ac:dyDescent="0.15">
      <c r="A81" s="132"/>
      <c r="B81" s="62" t="s">
        <v>159</v>
      </c>
      <c r="C81" s="245" t="s">
        <v>163</v>
      </c>
      <c r="D81" s="245"/>
      <c r="E81" s="245"/>
      <c r="F81" s="245"/>
      <c r="G81" s="245"/>
      <c r="H81" s="43" t="s">
        <v>119</v>
      </c>
      <c r="I81" s="43" t="s">
        <v>120</v>
      </c>
      <c r="J81" s="246">
        <v>1</v>
      </c>
      <c r="K81" s="246"/>
      <c r="L81" s="22" t="s">
        <v>121</v>
      </c>
      <c r="M81" s="85">
        <v>1200</v>
      </c>
      <c r="N81" s="109">
        <f>J81*M81</f>
        <v>1200</v>
      </c>
      <c r="O81" s="142" t="s">
        <v>158</v>
      </c>
    </row>
    <row r="82" spans="1:15" ht="15.95" customHeight="1" x14ac:dyDescent="0.15">
      <c r="A82" s="132" t="s">
        <v>127</v>
      </c>
      <c r="B82" s="62" t="s">
        <v>128</v>
      </c>
      <c r="C82" s="245" t="s">
        <v>138</v>
      </c>
      <c r="D82" s="245"/>
      <c r="E82" s="245"/>
      <c r="F82" s="245"/>
      <c r="G82" s="245"/>
      <c r="H82" s="43"/>
      <c r="I82" s="43"/>
      <c r="J82" s="246"/>
      <c r="K82" s="246"/>
      <c r="L82" s="22" t="s">
        <v>121</v>
      </c>
      <c r="M82" s="85"/>
      <c r="N82" s="103">
        <f t="shared" si="5"/>
        <v>0</v>
      </c>
      <c r="O82" s="142"/>
    </row>
    <row r="83" spans="1:15" ht="15.95" customHeight="1" x14ac:dyDescent="0.15">
      <c r="A83" s="130"/>
      <c r="B83" s="76" t="s">
        <v>105</v>
      </c>
      <c r="C83" s="250" t="s">
        <v>129</v>
      </c>
      <c r="D83" s="250"/>
      <c r="E83" s="250"/>
      <c r="F83" s="250"/>
      <c r="G83" s="250"/>
      <c r="H83" s="250"/>
      <c r="I83" s="250"/>
      <c r="J83" s="250"/>
      <c r="K83" s="250"/>
      <c r="L83" s="250"/>
      <c r="M83" s="85">
        <v>0.03</v>
      </c>
      <c r="N83" s="112">
        <f>SUM(N77,N82)*M83</f>
        <v>480.18</v>
      </c>
      <c r="O83" s="152"/>
    </row>
    <row r="84" spans="1:15" ht="15.95" customHeight="1" thickBot="1" x14ac:dyDescent="0.2">
      <c r="A84" s="72" t="s">
        <v>57</v>
      </c>
      <c r="B84" s="73"/>
      <c r="C84" s="73"/>
      <c r="D84" s="73"/>
      <c r="E84" s="73"/>
      <c r="F84" s="73"/>
      <c r="G84" s="73"/>
      <c r="H84" s="73"/>
      <c r="I84" s="73"/>
      <c r="J84" s="74"/>
      <c r="K84" s="74"/>
      <c r="L84" s="74"/>
      <c r="M84" s="99"/>
      <c r="N84" s="117">
        <f>SUM(N77:N83)</f>
        <v>82326.179999999993</v>
      </c>
      <c r="O84" s="157"/>
    </row>
    <row r="85" spans="1:15" ht="15.95" customHeight="1" x14ac:dyDescent="0.15">
      <c r="A85" s="48" t="s">
        <v>20</v>
      </c>
      <c r="B85" s="122" t="s">
        <v>18</v>
      </c>
      <c r="C85" s="198" t="s">
        <v>21</v>
      </c>
      <c r="D85" s="183"/>
      <c r="E85" s="183"/>
      <c r="F85" s="183"/>
      <c r="G85" s="183"/>
      <c r="H85" s="183"/>
      <c r="I85" s="183"/>
      <c r="J85" s="219" t="s">
        <v>22</v>
      </c>
      <c r="K85" s="198"/>
      <c r="L85" s="125" t="s">
        <v>24</v>
      </c>
      <c r="M85" s="92" t="s">
        <v>25</v>
      </c>
      <c r="N85" s="137" t="s">
        <v>60</v>
      </c>
      <c r="O85" s="149" t="s">
        <v>27</v>
      </c>
    </row>
    <row r="86" spans="1:15" ht="15.95" customHeight="1" x14ac:dyDescent="0.15">
      <c r="A86" s="68" t="s">
        <v>130</v>
      </c>
      <c r="B86" s="35" t="s">
        <v>131</v>
      </c>
      <c r="C86" s="35"/>
      <c r="D86" s="35"/>
      <c r="E86" s="35"/>
      <c r="F86" s="35"/>
      <c r="G86" s="35"/>
      <c r="H86" s="35"/>
      <c r="I86" s="35"/>
      <c r="J86" s="36"/>
      <c r="K86" s="36"/>
      <c r="L86" s="36"/>
      <c r="M86" s="89"/>
      <c r="N86" s="107"/>
      <c r="O86" s="146"/>
    </row>
    <row r="87" spans="1:15" ht="15.95" customHeight="1" x14ac:dyDescent="0.15">
      <c r="A87" s="69" t="s">
        <v>132</v>
      </c>
      <c r="B87" s="70" t="s">
        <v>131</v>
      </c>
      <c r="C87" s="247"/>
      <c r="D87" s="248"/>
      <c r="E87" s="248"/>
      <c r="F87" s="248"/>
      <c r="G87" s="248"/>
      <c r="H87" s="248"/>
      <c r="I87" s="249"/>
      <c r="J87" s="240">
        <f>SUM(N66,N70,N74,N84)</f>
        <v>401683.59240000002</v>
      </c>
      <c r="K87" s="241"/>
      <c r="L87" s="71"/>
      <c r="M87" s="98">
        <v>0.06</v>
      </c>
      <c r="N87" s="115">
        <f>J87*M87</f>
        <v>24101.015544000002</v>
      </c>
      <c r="O87" s="156"/>
    </row>
    <row r="88" spans="1:15" ht="15.95" customHeight="1" x14ac:dyDescent="0.15">
      <c r="A88" s="65" t="s">
        <v>57</v>
      </c>
      <c r="B88" s="66"/>
      <c r="C88" s="66"/>
      <c r="D88" s="66"/>
      <c r="E88" s="66"/>
      <c r="F88" s="66"/>
      <c r="G88" s="66"/>
      <c r="H88" s="66"/>
      <c r="I88" s="66"/>
      <c r="J88" s="67"/>
      <c r="K88" s="67"/>
      <c r="L88" s="67"/>
      <c r="M88" s="97"/>
      <c r="N88" s="119">
        <f>SUM(N87,J87)</f>
        <v>425784.60794400005</v>
      </c>
      <c r="O88" s="155"/>
    </row>
    <row r="89" spans="1:15" ht="15.95" customHeight="1" thickBot="1" x14ac:dyDescent="0.2">
      <c r="A89" s="29"/>
      <c r="B89" s="30" t="s">
        <v>133</v>
      </c>
      <c r="C89" s="30"/>
      <c r="D89" s="30"/>
      <c r="E89" s="30"/>
      <c r="F89" s="30"/>
      <c r="G89" s="30"/>
      <c r="H89" s="30"/>
      <c r="I89" s="30"/>
      <c r="J89" s="31"/>
      <c r="K89" s="31"/>
      <c r="L89" s="31"/>
      <c r="M89" s="87"/>
      <c r="N89" s="105"/>
      <c r="O89" s="144"/>
    </row>
    <row r="90" spans="1:15" ht="15" customHeight="1" x14ac:dyDescent="0.15"/>
    <row r="91" spans="1:15" ht="15" customHeight="1" x14ac:dyDescent="0.15"/>
    <row r="92" spans="1:15" ht="15" customHeight="1" x14ac:dyDescent="0.15">
      <c r="J92" s="10"/>
      <c r="K92" s="10"/>
      <c r="L92" s="10"/>
      <c r="M92" s="10"/>
      <c r="N92" s="10"/>
      <c r="O92" s="10"/>
    </row>
    <row r="93" spans="1:15" ht="15" customHeight="1" x14ac:dyDescent="0.15">
      <c r="J93" s="10"/>
      <c r="K93" s="10"/>
      <c r="L93" s="10"/>
      <c r="M93" s="10"/>
      <c r="N93" s="10"/>
      <c r="O93" s="10"/>
    </row>
    <row r="94" spans="1:15" ht="15" customHeight="1" x14ac:dyDescent="0.15">
      <c r="J94" s="10"/>
      <c r="K94" s="10"/>
      <c r="L94" s="10"/>
      <c r="M94" s="10"/>
      <c r="N94" s="159"/>
      <c r="O94" s="10"/>
    </row>
  </sheetData>
  <mergeCells count="92">
    <mergeCell ref="C87:I87"/>
    <mergeCell ref="J87:K87"/>
    <mergeCell ref="C81:G81"/>
    <mergeCell ref="J81:K81"/>
    <mergeCell ref="C82:G82"/>
    <mergeCell ref="J82:K82"/>
    <mergeCell ref="C83:L83"/>
    <mergeCell ref="C85:I85"/>
    <mergeCell ref="J85:K85"/>
    <mergeCell ref="C78:G78"/>
    <mergeCell ref="J78:K78"/>
    <mergeCell ref="C79:G79"/>
    <mergeCell ref="J79:K79"/>
    <mergeCell ref="C80:G80"/>
    <mergeCell ref="J80:K80"/>
    <mergeCell ref="C71:I71"/>
    <mergeCell ref="C73:I73"/>
    <mergeCell ref="C75:G75"/>
    <mergeCell ref="J75:K75"/>
    <mergeCell ref="C77:G77"/>
    <mergeCell ref="J77:K77"/>
    <mergeCell ref="C63:I63"/>
    <mergeCell ref="C64:I64"/>
    <mergeCell ref="C67:I67"/>
    <mergeCell ref="J67:K67"/>
    <mergeCell ref="C69:I69"/>
    <mergeCell ref="J69:K69"/>
    <mergeCell ref="C62:I62"/>
    <mergeCell ref="C53:I53"/>
    <mergeCell ref="J53:K53"/>
    <mergeCell ref="C55:I55"/>
    <mergeCell ref="J55:K55"/>
    <mergeCell ref="C56:I56"/>
    <mergeCell ref="J56:K56"/>
    <mergeCell ref="C57:I57"/>
    <mergeCell ref="J57:K57"/>
    <mergeCell ref="C58:I58"/>
    <mergeCell ref="J58:K58"/>
    <mergeCell ref="C60:I60"/>
    <mergeCell ref="A48:A49"/>
    <mergeCell ref="B48:B49"/>
    <mergeCell ref="C48:I48"/>
    <mergeCell ref="C49:I49"/>
    <mergeCell ref="A50:A51"/>
    <mergeCell ref="B50:B51"/>
    <mergeCell ref="C50:G50"/>
    <mergeCell ref="C51:G51"/>
    <mergeCell ref="C26:I26"/>
    <mergeCell ref="C41:I41"/>
    <mergeCell ref="A43:A47"/>
    <mergeCell ref="B43:B47"/>
    <mergeCell ref="C43:I43"/>
    <mergeCell ref="C44:I44"/>
    <mergeCell ref="C45:I45"/>
    <mergeCell ref="C46:I46"/>
    <mergeCell ref="C47:I47"/>
    <mergeCell ref="A19:A24"/>
    <mergeCell ref="C19:I19"/>
    <mergeCell ref="C20:I20"/>
    <mergeCell ref="C21:I21"/>
    <mergeCell ref="C22:I22"/>
    <mergeCell ref="C23:I23"/>
    <mergeCell ref="C24:I24"/>
    <mergeCell ref="A13:A18"/>
    <mergeCell ref="C13:I13"/>
    <mergeCell ref="C14:I14"/>
    <mergeCell ref="C15:I15"/>
    <mergeCell ref="C16:I16"/>
    <mergeCell ref="C17:I17"/>
    <mergeCell ref="C18:I18"/>
    <mergeCell ref="B6:O6"/>
    <mergeCell ref="A7:L7"/>
    <mergeCell ref="M7:O7"/>
    <mergeCell ref="C8:I8"/>
    <mergeCell ref="A10:A11"/>
    <mergeCell ref="B10:B11"/>
    <mergeCell ref="A3:B3"/>
    <mergeCell ref="C3:E3"/>
    <mergeCell ref="I3:J3"/>
    <mergeCell ref="L3:M3"/>
    <mergeCell ref="N3:O3"/>
    <mergeCell ref="A4:B4"/>
    <mergeCell ref="C4:E4"/>
    <mergeCell ref="F4:G4"/>
    <mergeCell ref="L4:M4"/>
    <mergeCell ref="N4:O4"/>
    <mergeCell ref="A1:O1"/>
    <mergeCell ref="A2:B2"/>
    <mergeCell ref="C2:E2"/>
    <mergeCell ref="I2:J2"/>
    <mergeCell ref="L2:M2"/>
    <mergeCell ref="N2:O2"/>
  </mergeCells>
  <phoneticPr fontId="5" type="noConversion"/>
  <hyperlinks>
    <hyperlink ref="I4" r:id="rId1"/>
  </hyperlinks>
  <pageMargins left="0.7" right="0.7" top="0.75" bottom="0.75" header="0.3" footer="0.3"/>
  <pageSetup paperSize="9" scale="68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结算单-会议部分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曹园</cp:lastModifiedBy>
  <cp:lastPrinted>2018-06-29T06:35:44Z</cp:lastPrinted>
  <dcterms:created xsi:type="dcterms:W3CDTF">2018-04-28T07:36:19Z</dcterms:created>
  <dcterms:modified xsi:type="dcterms:W3CDTF">2018-07-17T02:50:24Z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1441764137</vt:i4>
  </property>
  <property fmtid="{D5CDD505-2E9C-101B-9397-08002B2CF9AE}" pid="3" name="_NewReviewCycle">
    <vt:lpwstr/>
  </property>
  <property fmtid="{D5CDD505-2E9C-101B-9397-08002B2CF9AE}" pid="4" name="_EmailSubject">
    <vt:lpwstr>安斯泰来【(OHBM2018)】-竞价获胜通知 </vt:lpwstr>
  </property>
  <property fmtid="{D5CDD505-2E9C-101B-9397-08002B2CF9AE}" pid="5" name="_AuthorEmail">
    <vt:lpwstr>shuo.yuan@astellas.com</vt:lpwstr>
  </property>
  <property fmtid="{D5CDD505-2E9C-101B-9397-08002B2CF9AE}" pid="6" name="_AuthorEmailDisplayName">
    <vt:lpwstr>Yuan, Shuo(袁硕)</vt:lpwstr>
  </property>
  <property fmtid="{D5CDD505-2E9C-101B-9397-08002B2CF9AE}" pid="7" name="_ReviewingToolsShownOnce">
    <vt:lpwstr/>
  </property>
</Properties>
</file>