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<sst xmlns="http://schemas.openxmlformats.org/spreadsheetml/2006/main" count="98">
  <si>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</si>
  <si>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</si>
  <si>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</si>
  <si>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</si>
  <si>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</si>
  <si>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</si>
  <si>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</si>
  <si>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</si>
  <si>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</si>
  <si>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</si>
  <si>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</si>
  <si>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</si>
  <si>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</si>
  <si>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</si>
  <si>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</si>
  <si>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</si>
  <si>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</si>
  <si>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</si>
  <si>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</si>
  <si>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</si>
  <si>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</si>
  <si>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</si>
  <si>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</si>
  <si>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</si>
  <si>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</si>
  <si>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</si>
  <si>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</si>
  <si>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</si>
  <si>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</si>
  <si>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</si>
  <si>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</si>
  <si>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</si>
  <si>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</si>
  <si>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</si>
  <si>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</si>
  <si>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</si>
  <si>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</si>
  <si>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</si>
  <si>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</si>
  <si>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</si>
  <si>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</si>
  <si>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</si>
  <si>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租车，发票还没到</t>
  </si>
  <si>
    <t>在仲岚手里拿走了5000元作为备用金</t>
  </si>
  <si>
    <t>加油3次</t>
  </si>
  <si>
    <t>给大王总买方便面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</si>
  <si>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</si>
  <si>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</si>
  <si>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</si>
  <si>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</si>
  <si>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</si>
  <si>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</si>
  <si>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</si>
  <si>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</si>
  <si>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</si>
  <si>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</si>
  <si>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</si>
  <si>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</si>
  <si>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</si>
  <si>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</si>
  <si>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</si>
  <si>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</si>
  <si>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</si>
  <si>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</si>
  <si>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</si>
  <si>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</si>
  <si>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</si>
  <si>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2.26-2.27</t>
  </si>
  <si>
    <t>报销日期:</t>
  </si>
  <si>
    <t>2019.2.27</t>
  </si>
  <si>
    <t>团号:</t>
  </si>
  <si>
    <t>HMEA-190225-STY200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</si>
  <si>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</si>
  <si>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</si>
  <si>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</si>
  <si>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</si>
  <si>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</si>
  <si>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</si>
  <si>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</si>
  <si>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</si>
  <si>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</si>
  <si>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</si>
  <si>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2.26 家-机场</t>
  </si>
  <si>
    <t>2.27 家-诺金酒店</t>
  </si>
  <si>
    <t>2.27 诺金酒店-公司</t>
  </si>
  <si>
    <t>2.26 家-机场 过路费</t>
  </si>
  <si>
    <t>住宿费</t>
  </si>
  <si>
    <t>餐费</t>
  </si>
  <si>
    <t>2.26 杨宗霖 张弘威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</si>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</sst>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#,##0.00_ "/>
    <numFmt numFmtId="41" formatCode="_ * #,##0_ ;_ * \-#,##0_ ;_ * &quot;-&quot;_ ;_ @_ "/>
    <numFmt numFmtId="178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2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7" fillId="27" borderId="21" applyNumberFormat="0" applyAlignment="0" applyProtection="0">
      <alignment vertical="center"/>
    </xf>
    <xf numFmtId="0" fontId="20" fillId="27" borderId="19" applyNumberFormat="0" applyAlignment="0" applyProtection="0">
      <alignment vertical="center"/>
    </xf>
    <xf numFmtId="0" fontId="13" fillId="11" borderId="16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3" workbookViewId="0">
      <selection activeCell="F46" sqref="F46"/>
    </sheetView>
  </sheetViews>
  <sheetFormatPr defaultColWidth="9" defaultRowHeight="21" customHeight="1"/>
  <cols>
    <col min="1" max="1" width="9" style="51"/>
    <col min="2" max="2" width="16.75" customWidth="1"/>
    <col min="3" max="3" width="11.8916666666667" style="52"/>
    <col min="5" max="5" width="13.1083333333333" customWidth="1"/>
    <col min="6" max="6" width="10.775"/>
    <col min="8" max="8" width="11.8916666666667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>
        <v>1</v>
      </c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1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5000</v>
      </c>
      <c r="D45" s="64">
        <v>1</v>
      </c>
      <c r="E45" s="63">
        <f t="shared" si="2"/>
        <v>5000</v>
      </c>
      <c r="F45" s="63">
        <v>5341</v>
      </c>
      <c r="G45" s="63">
        <v>0</v>
      </c>
      <c r="H45" s="63">
        <f t="shared" si="0"/>
        <v>5341</v>
      </c>
      <c r="I45" s="84" t="s">
        <v>42</v>
      </c>
      <c r="J45" s="95" t="s">
        <v>43</v>
      </c>
    </row>
    <row r="46" customHeight="1" spans="1:10">
      <c r="A46" s="74"/>
      <c r="B46" s="62"/>
      <c r="C46" s="63"/>
      <c r="D46" s="64"/>
      <c r="E46" s="63"/>
      <c r="F46" s="63">
        <f>562+410+141</f>
        <v>1113</v>
      </c>
      <c r="G46" s="63">
        <v>0</v>
      </c>
      <c r="H46" s="63">
        <f t="shared" ref="H46:H51" si="19">F46+G46</f>
        <v>1113</v>
      </c>
      <c r="I46" s="84" t="s">
        <v>44</v>
      </c>
      <c r="J46" s="96"/>
    </row>
    <row r="47" customHeight="1" spans="1:10">
      <c r="A47" s="74"/>
      <c r="B47" s="62"/>
      <c r="C47" s="63"/>
      <c r="D47" s="64"/>
      <c r="E47" s="63"/>
      <c r="F47" s="63">
        <v>48</v>
      </c>
      <c r="G47" s="63">
        <v>0</v>
      </c>
      <c r="H47" s="63">
        <f t="shared" si="19"/>
        <v>48</v>
      </c>
      <c r="I47" s="84" t="s">
        <v>45</v>
      </c>
      <c r="J47" s="96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6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6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6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6"/>
    </row>
    <row r="52" s="50" customFormat="1" customHeight="1" spans="1:10">
      <c r="A52" s="65"/>
      <c r="B52" s="66" t="s">
        <v>46</v>
      </c>
      <c r="C52" s="67">
        <f>SUM(C45)</f>
        <v>5000</v>
      </c>
      <c r="D52" s="67">
        <f t="shared" ref="D52:E52" si="20">SUM(D45)</f>
        <v>1</v>
      </c>
      <c r="E52" s="67">
        <f t="shared" si="20"/>
        <v>5000</v>
      </c>
      <c r="F52" s="67">
        <f>SUM(F45:F51)</f>
        <v>6502</v>
      </c>
      <c r="G52" s="67">
        <f t="shared" ref="G52:H52" si="21">SUM(G45:G51)</f>
        <v>0</v>
      </c>
      <c r="H52" s="67">
        <f t="shared" si="21"/>
        <v>6502</v>
      </c>
      <c r="I52" s="87"/>
      <c r="J52" s="97"/>
    </row>
    <row r="53" customHeight="1" spans="1:10">
      <c r="A53" s="65"/>
      <c r="B53" s="66" t="s">
        <v>47</v>
      </c>
      <c r="C53" s="67">
        <f>SUM(C52,C44,C40,C37,C32,C27,C24,C21,C16,C13)</f>
        <v>5000</v>
      </c>
      <c r="D53" s="67">
        <f t="shared" ref="D53:H53" si="22">SUM(D52,D44,D40,D37,D32,D27,D24,D21,D16,D13)</f>
        <v>2</v>
      </c>
      <c r="E53" s="67">
        <f t="shared" si="22"/>
        <v>5000</v>
      </c>
      <c r="F53" s="67">
        <f t="shared" si="22"/>
        <v>6502</v>
      </c>
      <c r="G53" s="67">
        <f t="shared" si="22"/>
        <v>0</v>
      </c>
      <c r="H53" s="67">
        <f t="shared" si="22"/>
        <v>6502</v>
      </c>
      <c r="I53" s="87"/>
      <c r="J53" s="98"/>
    </row>
    <row r="57" customHeight="1" spans="1:9">
      <c r="A57" s="75" t="s">
        <v>48</v>
      </c>
      <c r="B57" s="76"/>
      <c r="C57" s="77" t="s">
        <v>49</v>
      </c>
      <c r="D57" s="77"/>
      <c r="E57" s="77" t="s">
        <v>50</v>
      </c>
      <c r="F57" s="77"/>
      <c r="G57" s="77" t="s">
        <v>51</v>
      </c>
      <c r="H57" s="77"/>
      <c r="I57" s="99" t="s">
        <v>52</v>
      </c>
    </row>
    <row r="58" customHeight="1" spans="1:9">
      <c r="A58" s="78">
        <f>E53</f>
        <v>5000</v>
      </c>
      <c r="B58" s="79"/>
      <c r="C58" s="79">
        <f>H53</f>
        <v>6502</v>
      </c>
      <c r="D58" s="79"/>
      <c r="E58" s="79">
        <f>F53</f>
        <v>6502</v>
      </c>
      <c r="F58" s="79"/>
      <c r="G58" s="79">
        <f>G53</f>
        <v>0</v>
      </c>
      <c r="H58" s="79"/>
      <c r="I58" s="100">
        <f>A58-C58</f>
        <v>-1502</v>
      </c>
    </row>
    <row r="60" customHeight="1" spans="1:9">
      <c r="A60" s="80" t="s">
        <v>53</v>
      </c>
      <c r="B60" s="81"/>
      <c r="C60" s="82" t="s">
        <v>54</v>
      </c>
      <c r="D60" s="80"/>
      <c r="E60" s="80" t="s">
        <v>55</v>
      </c>
      <c r="F60" s="80"/>
      <c r="G60" s="80" t="s">
        <v>56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topLeftCell="A15" workbookViewId="0">
      <selection activeCell="A27" sqref="A27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5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6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37"/>
      <c r="J7" s="11" t="s">
        <v>69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38"/>
      <c r="J8" s="15" t="s">
        <v>71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.1" customHeight="1" spans="2:11">
      <c r="B11" s="22">
        <v>1</v>
      </c>
      <c r="C11" s="23"/>
      <c r="D11" s="24" t="s">
        <v>78</v>
      </c>
      <c r="E11" s="22" t="s">
        <v>79</v>
      </c>
      <c r="F11" s="23"/>
      <c r="G11" s="25">
        <v>0</v>
      </c>
      <c r="H11" s="25"/>
      <c r="I11" s="40"/>
      <c r="J11" s="41"/>
      <c r="K11" s="42" t="s">
        <v>80</v>
      </c>
    </row>
    <row r="12" ht="20.1" customHeight="1" spans="2:11">
      <c r="B12" s="22">
        <v>2</v>
      </c>
      <c r="C12" s="23"/>
      <c r="D12" s="26"/>
      <c r="E12" s="27" t="s">
        <v>81</v>
      </c>
      <c r="F12" s="27"/>
      <c r="G12" s="25">
        <v>126.52</v>
      </c>
      <c r="H12" s="25">
        <v>126.52</v>
      </c>
      <c r="I12" s="40"/>
      <c r="J12" s="41"/>
      <c r="K12" s="42" t="s">
        <v>82</v>
      </c>
    </row>
    <row r="13" ht="20.1" customHeight="1" spans="2:11">
      <c r="B13" s="22">
        <v>3</v>
      </c>
      <c r="C13" s="23"/>
      <c r="D13" s="26"/>
      <c r="E13" s="22"/>
      <c r="F13" s="23"/>
      <c r="G13" s="25">
        <v>41.16</v>
      </c>
      <c r="H13" s="25">
        <v>41.16</v>
      </c>
      <c r="I13" s="40"/>
      <c r="J13" s="41"/>
      <c r="K13" s="42" t="s">
        <v>83</v>
      </c>
    </row>
    <row r="14" ht="20.1" customHeight="1" spans="2:11">
      <c r="B14" s="22">
        <v>4</v>
      </c>
      <c r="C14" s="23"/>
      <c r="D14" s="26"/>
      <c r="E14" s="22"/>
      <c r="F14" s="23"/>
      <c r="G14" s="25">
        <v>21.48</v>
      </c>
      <c r="H14" s="25">
        <v>21.48</v>
      </c>
      <c r="I14" s="40"/>
      <c r="J14" s="41"/>
      <c r="K14" s="42" t="s">
        <v>84</v>
      </c>
    </row>
    <row r="15" ht="20.1" customHeight="1" spans="2:11">
      <c r="B15" s="22">
        <v>5</v>
      </c>
      <c r="C15" s="23"/>
      <c r="D15" s="26"/>
      <c r="E15" s="22"/>
      <c r="F15" s="23"/>
      <c r="G15" s="25">
        <v>15</v>
      </c>
      <c r="H15" s="25">
        <v>15</v>
      </c>
      <c r="I15" s="40"/>
      <c r="J15" s="41"/>
      <c r="K15" s="42" t="s">
        <v>85</v>
      </c>
    </row>
    <row r="16" ht="20.1" customHeight="1" spans="2:11">
      <c r="B16" s="22">
        <v>6</v>
      </c>
      <c r="C16" s="23"/>
      <c r="D16" s="26"/>
      <c r="E16" s="22" t="s">
        <v>86</v>
      </c>
      <c r="F16" s="23"/>
      <c r="G16" s="25">
        <v>0</v>
      </c>
      <c r="H16" s="25"/>
      <c r="I16" s="40"/>
      <c r="J16" s="41"/>
      <c r="K16" s="42" t="s">
        <v>80</v>
      </c>
    </row>
    <row r="17" ht="20.1" customHeight="1" spans="2:11">
      <c r="B17" s="22">
        <v>7</v>
      </c>
      <c r="C17" s="23"/>
      <c r="D17" s="26"/>
      <c r="E17" s="22" t="s">
        <v>87</v>
      </c>
      <c r="F17" s="23"/>
      <c r="G17" s="25">
        <v>127</v>
      </c>
      <c r="H17" s="25">
        <v>127</v>
      </c>
      <c r="I17" s="40"/>
      <c r="J17" s="41"/>
      <c r="K17" s="42" t="s">
        <v>88</v>
      </c>
    </row>
    <row r="18" ht="20.1" customHeight="1" spans="2:11">
      <c r="B18" s="22">
        <v>8</v>
      </c>
      <c r="C18" s="23"/>
      <c r="D18" s="24" t="s">
        <v>41</v>
      </c>
      <c r="E18" s="27"/>
      <c r="F18" s="27"/>
      <c r="G18" s="25">
        <v>0</v>
      </c>
      <c r="H18" s="25"/>
      <c r="I18" s="40"/>
      <c r="J18" s="41"/>
      <c r="K18" s="42"/>
    </row>
    <row r="19" ht="20.1" customHeight="1" spans="2:11">
      <c r="B19" s="22">
        <v>9</v>
      </c>
      <c r="C19" s="23"/>
      <c r="D19" s="26"/>
      <c r="E19" s="27"/>
      <c r="F19" s="27"/>
      <c r="G19" s="25">
        <v>0</v>
      </c>
      <c r="H19" s="25"/>
      <c r="I19" s="40"/>
      <c r="J19" s="41"/>
      <c r="K19" s="42"/>
    </row>
    <row r="20" ht="20.1" customHeight="1" spans="2:11">
      <c r="B20" s="22">
        <v>10</v>
      </c>
      <c r="C20" s="23"/>
      <c r="D20" s="28"/>
      <c r="E20" s="27"/>
      <c r="F20" s="27"/>
      <c r="G20" s="25">
        <v>0</v>
      </c>
      <c r="H20" s="25"/>
      <c r="I20" s="40"/>
      <c r="J20" s="41"/>
      <c r="K20" s="42"/>
    </row>
    <row r="21" ht="20.1" customHeight="1" spans="2:11">
      <c r="B21" s="19" t="s">
        <v>47</v>
      </c>
      <c r="C21" s="29"/>
      <c r="D21" s="29"/>
      <c r="E21" s="29"/>
      <c r="F21" s="20"/>
      <c r="G21" s="30">
        <f>SUM(G11:G20)</f>
        <v>331.16</v>
      </c>
      <c r="H21" s="30">
        <f>SUM(H11:H20)</f>
        <v>331.16</v>
      </c>
      <c r="I21" s="43">
        <f>SUM(I11:J20)</f>
        <v>0</v>
      </c>
      <c r="J21" s="44"/>
      <c r="K21" s="45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46"/>
      <c r="K22" s="16"/>
    </row>
    <row r="23" ht="20.1" customHeight="1" spans="2:11">
      <c r="B23" s="21" t="s">
        <v>75</v>
      </c>
      <c r="C23" s="21"/>
      <c r="D23" s="21"/>
      <c r="E23" s="21"/>
      <c r="F23" s="21"/>
      <c r="G23" s="21" t="s">
        <v>89</v>
      </c>
      <c r="H23" s="21"/>
      <c r="I23" s="21"/>
      <c r="J23" s="21"/>
      <c r="K23" s="21" t="s">
        <v>90</v>
      </c>
    </row>
    <row r="24" ht="20.1" customHeight="1" spans="2:11">
      <c r="B24" s="31">
        <f>H21</f>
        <v>331.16</v>
      </c>
      <c r="C24" s="31"/>
      <c r="D24" s="31"/>
      <c r="E24" s="31"/>
      <c r="F24" s="31"/>
      <c r="G24" s="31">
        <f>I21</f>
        <v>0</v>
      </c>
      <c r="H24" s="31"/>
      <c r="I24" s="31"/>
      <c r="J24" s="31"/>
      <c r="K24" s="47">
        <f>SUM(B24:J24)</f>
        <v>331.16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91</v>
      </c>
      <c r="C26" s="16"/>
      <c r="D26" s="16"/>
      <c r="E26" s="16"/>
      <c r="F26" s="16" t="s">
        <v>54</v>
      </c>
      <c r="G26" s="16" t="s">
        <v>92</v>
      </c>
      <c r="H26" s="16"/>
      <c r="I26" s="16"/>
      <c r="J26" s="16" t="s">
        <v>56</v>
      </c>
      <c r="K26" s="16"/>
    </row>
    <row r="29" ht="18.75" spans="1:11">
      <c r="A29" s="2" t="s">
        <v>93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58</v>
      </c>
      <c r="E31" s="6"/>
      <c r="F31" s="7" t="s">
        <v>59</v>
      </c>
      <c r="G31" s="7"/>
      <c r="H31" s="6" t="s">
        <v>60</v>
      </c>
      <c r="I31" s="5"/>
      <c r="J31" s="7" t="s">
        <v>61</v>
      </c>
      <c r="K31" s="35"/>
    </row>
    <row r="32" ht="20.1" customHeight="1" spans="2:11">
      <c r="B32" s="8"/>
      <c r="C32" s="9"/>
      <c r="D32" s="10" t="s">
        <v>62</v>
      </c>
      <c r="E32" s="10"/>
      <c r="F32" s="11" t="s">
        <v>63</v>
      </c>
      <c r="G32" s="11"/>
      <c r="H32" s="10" t="s">
        <v>64</v>
      </c>
      <c r="I32" s="9"/>
      <c r="J32" s="11" t="s">
        <v>65</v>
      </c>
      <c r="K32" s="36"/>
    </row>
    <row r="33" ht="20.1" customHeight="1" spans="2:11">
      <c r="B33" s="8"/>
      <c r="C33" s="9"/>
      <c r="D33" s="10" t="s">
        <v>66</v>
      </c>
      <c r="E33" s="10"/>
      <c r="F33" s="11" t="s">
        <v>67</v>
      </c>
      <c r="G33" s="11"/>
      <c r="H33" s="10" t="s">
        <v>68</v>
      </c>
      <c r="I33" s="37"/>
      <c r="J33" s="11" t="s">
        <v>69</v>
      </c>
      <c r="K33" s="36"/>
    </row>
    <row r="34" ht="20.1" customHeight="1" spans="2:11">
      <c r="B34" s="12"/>
      <c r="C34" s="13"/>
      <c r="D34" s="14"/>
      <c r="E34" s="14"/>
      <c r="F34" s="15"/>
      <c r="G34" s="15"/>
      <c r="H34" s="14" t="s">
        <v>70</v>
      </c>
      <c r="I34" s="38"/>
      <c r="J34" s="15" t="s">
        <v>71</v>
      </c>
      <c r="K34" s="39"/>
    </row>
    <row r="35" ht="20.1" customHeight="1"/>
    <row r="36" ht="20.1" customHeight="1" spans="2:11">
      <c r="B36" s="27"/>
      <c r="C36" s="27"/>
      <c r="D36" s="32" t="s">
        <v>94</v>
      </c>
      <c r="E36" s="27" t="s">
        <v>95</v>
      </c>
      <c r="F36" s="27"/>
      <c r="G36" s="25" t="s">
        <v>96</v>
      </c>
      <c r="H36" s="25" t="s">
        <v>97</v>
      </c>
      <c r="I36" s="25" t="s">
        <v>47</v>
      </c>
      <c r="J36" s="25"/>
      <c r="K36" s="48" t="s">
        <v>77</v>
      </c>
    </row>
    <row r="37" ht="20.1" customHeight="1" spans="2:11">
      <c r="B37" s="27">
        <v>1</v>
      </c>
      <c r="C37" s="27"/>
      <c r="D37" s="33" t="s">
        <v>63</v>
      </c>
      <c r="E37" s="27" t="s">
        <v>67</v>
      </c>
      <c r="F37" s="27"/>
      <c r="G37" s="25">
        <v>100</v>
      </c>
      <c r="H37" s="25">
        <v>2</v>
      </c>
      <c r="I37" s="40">
        <f>G37*H37</f>
        <v>200</v>
      </c>
      <c r="J37" s="41"/>
      <c r="K37" s="49"/>
    </row>
    <row r="38" ht="20.1" customHeight="1" spans="2:11">
      <c r="B38" s="27">
        <v>2</v>
      </c>
      <c r="C38" s="27"/>
      <c r="D38" s="33"/>
      <c r="E38" s="27"/>
      <c r="F38" s="27"/>
      <c r="G38" s="25">
        <v>200</v>
      </c>
      <c r="H38" s="25">
        <v>0</v>
      </c>
      <c r="I38" s="40">
        <f t="shared" ref="I38:I39" si="0">G38*H38</f>
        <v>0</v>
      </c>
      <c r="J38" s="41"/>
      <c r="K38" s="49"/>
    </row>
    <row r="39" ht="20.1" customHeight="1" spans="2:11">
      <c r="B39" s="27">
        <v>3</v>
      </c>
      <c r="C39" s="27"/>
      <c r="D39" s="33"/>
      <c r="E39" s="27"/>
      <c r="F39" s="27"/>
      <c r="G39" s="25">
        <v>0</v>
      </c>
      <c r="H39" s="25"/>
      <c r="I39" s="40">
        <f t="shared" si="0"/>
        <v>0</v>
      </c>
      <c r="J39" s="41"/>
      <c r="K39" s="49"/>
    </row>
    <row r="40" ht="20.1" customHeight="1" spans="2:11">
      <c r="B40" s="19" t="s">
        <v>47</v>
      </c>
      <c r="C40" s="29"/>
      <c r="D40" s="29"/>
      <c r="E40" s="29"/>
      <c r="F40" s="20"/>
      <c r="G40" s="30"/>
      <c r="H40" s="30">
        <f>SUM(H22:H39)</f>
        <v>2</v>
      </c>
      <c r="I40" s="43">
        <f>SUM(I37:J39)</f>
        <v>200</v>
      </c>
      <c r="J40" s="44"/>
      <c r="K40" s="45"/>
    </row>
    <row r="41" ht="20.1" customHeight="1" spans="2:11">
      <c r="B41" s="16" t="s">
        <v>91</v>
      </c>
      <c r="C41" s="16"/>
      <c r="D41" s="16"/>
      <c r="E41" s="16"/>
      <c r="F41" s="16" t="s">
        <v>54</v>
      </c>
      <c r="G41" s="16" t="s">
        <v>92</v>
      </c>
      <c r="H41" s="16"/>
      <c r="I41" s="16"/>
      <c r="J41" s="16" t="s">
        <v>56</v>
      </c>
      <c r="K41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B14:C14"/>
    <mergeCell ref="B15:C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7"/>
    <mergeCell ref="D18:D20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2019-02-27T05:46:34Z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