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2B22C221-2B3E-464C-ADBA-0DA6C5E5699E}" xr6:coauthVersionLast="43" xr6:coauthVersionMax="43" xr10:uidLastSave="{00000000-0000-0000-0000-000000000000}"/>
  <bookViews>
    <workbookView xWindow="-103" yWindow="-103" windowWidth="16663" windowHeight="8863" tabRatio="924" xr2:uid="{00000000-000D-0000-FFFF-FFFF00000000}"/>
  </bookViews>
  <sheets>
    <sheet name="Cover Page-WithinChina" sheetId="50" r:id="rId1"/>
    <sheet name="Service Detail" sheetId="47" r:id="rId2"/>
  </sheets>
  <definedNames>
    <definedName name="_xlnm.Print_Area" localSheetId="0">'Cover Page-WithinChina'!$B$1:$N$43</definedName>
    <definedName name="_xlnm.Print_Area" localSheetId="1">'Service Detail'!$B$1:$H$49</definedName>
    <definedName name="_xlnm.Print_Titles" localSheetId="1">'Service Detail'!#REF!</definedName>
    <definedName name="Z_38028BD9_E3D4_4C0F_B687_529B2E83B672_.wvu.PrintArea" localSheetId="1" hidden="1">'Service Detail'!$C$5:$C$12</definedName>
    <definedName name="Z_38028BD9_E3D4_4C0F_B687_529B2E83B672_.wvu.PrintTitles" localSheetId="1" hidden="1">'Service Detail'!#REF!</definedName>
    <definedName name="Z_95FA48DB_A72C_44D7_BA2C_6C8C284EC114_.wvu.PrintArea" localSheetId="1" hidden="1">'Service Detail'!$B$5:$H$13</definedName>
    <definedName name="Z_95FA48DB_A72C_44D7_BA2C_6C8C284EC114_.wvu.PrintTitles" localSheetId="1" hidden="1">'Service Detail'!#REF!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2" i="47" l="1"/>
  <c r="G41" i="47"/>
  <c r="G39" i="47"/>
  <c r="G40" i="47"/>
  <c r="G43" i="47"/>
  <c r="G44" i="47"/>
  <c r="G23" i="47"/>
  <c r="G22" i="47"/>
  <c r="G21" i="47"/>
  <c r="G24" i="47"/>
  <c r="G7" i="47"/>
  <c r="G8" i="47"/>
  <c r="G9" i="47"/>
  <c r="G16" i="47"/>
  <c r="G17" i="47"/>
  <c r="G18" i="47"/>
  <c r="G28" i="47"/>
  <c r="G29" i="47"/>
  <c r="G30" i="47"/>
  <c r="G31" i="47"/>
  <c r="G27" i="47"/>
  <c r="G32" i="47"/>
  <c r="G35" i="47"/>
  <c r="G36" i="47"/>
  <c r="G12" i="47"/>
  <c r="G13" i="47"/>
  <c r="D47" i="47"/>
  <c r="L15" i="50"/>
  <c r="L20" i="50"/>
  <c r="L16" i="50"/>
  <c r="L29" i="50"/>
  <c r="L26" i="50"/>
  <c r="L18" i="50"/>
  <c r="L17" i="50"/>
  <c r="L19" i="50"/>
  <c r="L21" i="50"/>
  <c r="L22" i="50"/>
  <c r="L23" i="50"/>
  <c r="L28" i="50"/>
  <c r="G47" i="47"/>
  <c r="G48" i="47"/>
  <c r="L27" i="50"/>
  <c r="L30" i="50"/>
  <c r="G49" i="47"/>
</calcChain>
</file>

<file path=xl/sharedStrings.xml><?xml version="1.0" encoding="utf-8"?>
<sst xmlns="http://schemas.openxmlformats.org/spreadsheetml/2006/main" count="160" uniqueCount="112">
  <si>
    <t>Unit price</t>
  </si>
  <si>
    <t>Quantity</t>
  </si>
  <si>
    <t>Offer Summary</t>
  </si>
  <si>
    <t>E-mail</t>
  </si>
  <si>
    <t>Fax</t>
  </si>
  <si>
    <t>Phone</t>
  </si>
  <si>
    <t>Position</t>
  </si>
  <si>
    <t>Surname</t>
  </si>
  <si>
    <t>Name</t>
  </si>
  <si>
    <t>Contact Person</t>
  </si>
  <si>
    <t>Company Name</t>
  </si>
  <si>
    <t>Quotation Date:</t>
  </si>
  <si>
    <t>Company Information and Offer Summary</t>
  </si>
  <si>
    <t>Subtotal</t>
  </si>
  <si>
    <t>Quotation Version Nr.:</t>
  </si>
  <si>
    <t>1</t>
  </si>
  <si>
    <t>Units</t>
  </si>
  <si>
    <t>Total price</t>
  </si>
  <si>
    <t>Notice</t>
  </si>
  <si>
    <t xml:space="preserve">Supplier Company Information  </t>
  </si>
  <si>
    <t xml:space="preserve">* Please note this quotation must include all items stating in relevant proposal. </t>
  </si>
  <si>
    <t>* Please include your company letterhead in all quotation sheets.</t>
  </si>
  <si>
    <t xml:space="preserve">* Only PDF quote is valid. </t>
  </si>
  <si>
    <t>* Final quote must be provided with signature and company chop.</t>
  </si>
  <si>
    <t>* Please check and make sure all calculation formulas are correct.</t>
  </si>
  <si>
    <r>
      <rPr>
        <b/>
        <u/>
        <sz val="12"/>
        <color indexed="10"/>
        <rFont val="BMWTypeRegular"/>
        <family val="2"/>
      </rPr>
      <t>Instruction</t>
    </r>
    <r>
      <rPr>
        <b/>
        <sz val="12"/>
        <color rgb="FFFF0000"/>
        <rFont val="BMWTypeRegular"/>
        <family val="2"/>
      </rPr>
      <t>:</t>
    </r>
  </si>
  <si>
    <t>Net Price  (subtotal)</t>
  </si>
  <si>
    <t>Business Tax (3%/5%)</t>
  </si>
  <si>
    <t>A</t>
  </si>
  <si>
    <t>B</t>
  </si>
  <si>
    <t>C</t>
  </si>
  <si>
    <t>UMCT/ES/LES城建税/教育费附加/本地教育费附加</t>
  </si>
  <si>
    <t>NA</t>
  </si>
  <si>
    <t>Type: Service/Goods</t>
  </si>
  <si>
    <t>Service</t>
  </si>
  <si>
    <t>VAT (6%/11%/17%)</t>
  </si>
  <si>
    <t>Note：</t>
  </si>
  <si>
    <t>1. This form's logic is calculated from Net Price toTotal Price.  Please follow this logic strictly to ensure that the total price equals to the VAT/BT plus net price including all surcharges.</t>
  </si>
  <si>
    <t>Total Price(&gt;=Invoice Amount)</t>
  </si>
  <si>
    <t xml:space="preserve">2. Please fill in the Net Price, then, choose the various tax type and tax rate, the reelvant tax figures and the Total Price will be calculated automatically.  </t>
  </si>
  <si>
    <r>
      <t>Withholding Income Tax</t>
    </r>
    <r>
      <rPr>
        <sz val="12"/>
        <rFont val="宋体"/>
        <family val="3"/>
        <charset val="134"/>
      </rPr>
      <t>预提所得税</t>
    </r>
    <r>
      <rPr>
        <sz val="12"/>
        <rFont val="BMWTypeRegular"/>
        <family val="2"/>
      </rPr>
      <t xml:space="preserve"> (5%/7%/10%)</t>
    </r>
    <phoneticPr fontId="7" type="noConversion"/>
  </si>
  <si>
    <t>Food &amp; Beverage
餐饮</t>
  </si>
  <si>
    <t>Meeting room 
会议室</t>
  </si>
  <si>
    <t>Miscellaneous
杂项</t>
  </si>
  <si>
    <t>Service Charge 
服务费</t>
  </si>
  <si>
    <t>Transportation</t>
    <phoneticPr fontId="7" type="noConversion"/>
  </si>
  <si>
    <t>Local Shuttle</t>
    <phoneticPr fontId="7" type="noConversion"/>
  </si>
  <si>
    <t>Food &amp; Beverage</t>
    <phoneticPr fontId="7" type="noConversion"/>
  </si>
  <si>
    <t xml:space="preserve">Meeting room </t>
    <phoneticPr fontId="7" type="noConversion"/>
  </si>
  <si>
    <t>Accommodation</t>
    <phoneticPr fontId="7" type="noConversion"/>
  </si>
  <si>
    <t>Miscellaneous</t>
    <phoneticPr fontId="7" type="noConversion"/>
  </si>
  <si>
    <t>Project Name:</t>
    <phoneticPr fontId="7" type="noConversion"/>
  </si>
  <si>
    <r>
      <t>Detail Calculation   Miscellaneous</t>
    </r>
    <r>
      <rPr>
        <b/>
        <sz val="10"/>
        <color indexed="9"/>
        <rFont val="宋体"/>
        <family val="3"/>
        <charset val="134"/>
      </rPr>
      <t>杂项</t>
    </r>
    <phoneticPr fontId="20" type="noConversion"/>
  </si>
  <si>
    <t>Insurance</t>
    <phoneticPr fontId="7" type="noConversion"/>
  </si>
  <si>
    <r>
      <t>Detail Calculation   Transportation</t>
    </r>
    <r>
      <rPr>
        <b/>
        <sz val="10"/>
        <color indexed="9"/>
        <rFont val="宋体"/>
        <family val="3"/>
        <charset val="134"/>
      </rPr>
      <t>交通</t>
    </r>
    <phoneticPr fontId="20" type="noConversion"/>
  </si>
  <si>
    <r>
      <t>Detail Calculation Insurance</t>
    </r>
    <r>
      <rPr>
        <b/>
        <sz val="10"/>
        <color indexed="9"/>
        <rFont val="宋体"/>
        <family val="3"/>
        <charset val="134"/>
      </rPr>
      <t>保险</t>
    </r>
    <phoneticPr fontId="20" type="noConversion"/>
  </si>
  <si>
    <t xml:space="preserve">Service Charge </t>
    <phoneticPr fontId="7" type="noConversion"/>
  </si>
  <si>
    <t>Net Price (incl. all surcharges)</t>
    <phoneticPr fontId="7" type="noConversion"/>
  </si>
  <si>
    <t>Net Price (incl. all surcharges)</t>
    <phoneticPr fontId="20" type="noConversion"/>
  </si>
  <si>
    <t>Total Amount</t>
    <phoneticPr fontId="20" type="noConversion"/>
  </si>
  <si>
    <t>Company Name</t>
    <phoneticPr fontId="7" type="noConversion"/>
  </si>
  <si>
    <t>Company Name</t>
    <phoneticPr fontId="20" type="noConversion"/>
  </si>
  <si>
    <t>Service Detail quotation without tax</t>
    <phoneticPr fontId="20" type="noConversion"/>
  </si>
  <si>
    <t>flight for batch 1</t>
    <phoneticPr fontId="20" type="noConversion"/>
  </si>
  <si>
    <t>flight for batch 2</t>
    <phoneticPr fontId="20" type="noConversion"/>
  </si>
  <si>
    <r>
      <t>Insurance</t>
    </r>
    <r>
      <rPr>
        <sz val="10"/>
        <color indexed="8"/>
        <rFont val="宋体"/>
        <family val="3"/>
        <charset val="134"/>
      </rPr>
      <t/>
    </r>
    <phoneticPr fontId="20" type="noConversion"/>
  </si>
  <si>
    <t>BMW Aftersales Plant Tiexi workshop</t>
    <phoneticPr fontId="7" type="noConversion"/>
  </si>
  <si>
    <r>
      <t xml:space="preserve">Pick up and delivery service </t>
    </r>
    <r>
      <rPr>
        <sz val="10"/>
        <rFont val="宋体"/>
        <family val="3"/>
        <charset val="134"/>
      </rPr>
      <t/>
    </r>
    <phoneticPr fontId="20" type="noConversion"/>
  </si>
  <si>
    <t>Shuttle bus between plant and hotel</t>
    <phoneticPr fontId="7" type="noConversion"/>
  </si>
  <si>
    <t xml:space="preserve">Welcome dinner </t>
    <phoneticPr fontId="7" type="noConversion"/>
  </si>
  <si>
    <t>欢迎晚宴</t>
    <phoneticPr fontId="20" type="noConversion"/>
  </si>
  <si>
    <t>Coffee break for workshop</t>
    <phoneticPr fontId="20" type="noConversion"/>
  </si>
  <si>
    <t>Meeting room in Plant</t>
    <phoneticPr fontId="20" type="noConversion"/>
  </si>
  <si>
    <t xml:space="preserve">Badge </t>
    <phoneticPr fontId="20" type="noConversion"/>
  </si>
  <si>
    <r>
      <rPr>
        <sz val="10"/>
        <color indexed="8"/>
        <rFont val="宋体"/>
        <family val="3"/>
        <charset val="134"/>
      </rPr>
      <t>单价为往返价格</t>
    </r>
    <phoneticPr fontId="20" type="noConversion"/>
  </si>
  <si>
    <r>
      <rPr>
        <sz val="10"/>
        <color indexed="8"/>
        <rFont val="宋体"/>
        <family val="3"/>
        <charset val="134"/>
      </rPr>
      <t>境内人身意外保险，只包含经销商</t>
    </r>
    <phoneticPr fontId="7" type="noConversion"/>
  </si>
  <si>
    <r>
      <t>Detail Calculation  Local Shuttle</t>
    </r>
    <r>
      <rPr>
        <b/>
        <sz val="10"/>
        <color indexed="9"/>
        <rFont val="宋体"/>
        <family val="3"/>
        <charset val="134"/>
      </rPr>
      <t>当地交通</t>
    </r>
    <phoneticPr fontId="20" type="noConversion"/>
  </si>
  <si>
    <r>
      <t xml:space="preserve">Detail Calculation  F&amp;B </t>
    </r>
    <r>
      <rPr>
        <b/>
        <sz val="10"/>
        <color indexed="9"/>
        <rFont val="宋体"/>
        <family val="3"/>
        <charset val="134"/>
      </rPr>
      <t>餐饮</t>
    </r>
    <phoneticPr fontId="20" type="noConversion"/>
  </si>
  <si>
    <t>Business Lunch on day two</t>
    <phoneticPr fontId="7" type="noConversion"/>
  </si>
  <si>
    <r>
      <t>Detail Calculation   Meeting Room</t>
    </r>
    <r>
      <rPr>
        <b/>
        <sz val="10"/>
        <color indexed="9"/>
        <rFont val="宋体"/>
        <family val="3"/>
        <charset val="134"/>
      </rPr>
      <t>会议室</t>
    </r>
    <phoneticPr fontId="20" type="noConversion"/>
  </si>
  <si>
    <r>
      <t>Detail Calculation   Accommodation</t>
    </r>
    <r>
      <rPr>
        <b/>
        <sz val="10"/>
        <color indexed="9"/>
        <rFont val="宋体"/>
        <family val="3"/>
        <charset val="134"/>
      </rPr>
      <t>住宿</t>
    </r>
    <phoneticPr fontId="20" type="noConversion"/>
  </si>
  <si>
    <r>
      <t xml:space="preserve">Detail Calculation  Service Charge </t>
    </r>
    <r>
      <rPr>
        <b/>
        <sz val="10"/>
        <color indexed="9"/>
        <rFont val="宋体"/>
        <family val="3"/>
        <charset val="134"/>
      </rPr>
      <t>服务费</t>
    </r>
    <phoneticPr fontId="20" type="noConversion"/>
  </si>
  <si>
    <r>
      <rPr>
        <sz val="10"/>
        <color indexed="8"/>
        <rFont val="宋体"/>
        <family val="3"/>
        <charset val="134"/>
      </rPr>
      <t>抵达及离开接送机</t>
    </r>
    <r>
      <rPr>
        <sz val="10"/>
        <color indexed="8"/>
        <rFont val="BMW Group Condensed"/>
        <family val="2"/>
      </rPr>
      <t>/</t>
    </r>
    <r>
      <rPr>
        <sz val="10"/>
        <color indexed="8"/>
        <rFont val="宋体"/>
        <family val="3"/>
        <charset val="134"/>
      </rPr>
      <t>高铁站</t>
    </r>
    <phoneticPr fontId="20" type="noConversion"/>
  </si>
  <si>
    <r>
      <rPr>
        <sz val="10"/>
        <color indexed="8"/>
        <rFont val="宋体"/>
        <family val="3"/>
        <charset val="134"/>
      </rPr>
      <t>酒店</t>
    </r>
    <r>
      <rPr>
        <sz val="10"/>
        <color indexed="8"/>
        <rFont val="BMW Group Condensed"/>
        <family val="2"/>
      </rPr>
      <t>-</t>
    </r>
    <r>
      <rPr>
        <sz val="10"/>
        <color indexed="8"/>
        <rFont val="宋体"/>
        <family val="3"/>
        <charset val="134"/>
      </rPr>
      <t>铁西工厂</t>
    </r>
    <r>
      <rPr>
        <sz val="10"/>
        <color indexed="8"/>
        <rFont val="BMW Group Condensed"/>
        <family val="2"/>
      </rPr>
      <t>-</t>
    </r>
    <r>
      <rPr>
        <sz val="10"/>
        <color indexed="8"/>
        <rFont val="宋体"/>
        <family val="3"/>
        <charset val="134"/>
      </rPr>
      <t>饭店</t>
    </r>
    <r>
      <rPr>
        <sz val="10"/>
        <color indexed="8"/>
        <rFont val="BMW Group Condensed"/>
        <family val="2"/>
      </rPr>
      <t>-</t>
    </r>
    <r>
      <rPr>
        <sz val="10"/>
        <color indexed="8"/>
        <rFont val="宋体"/>
        <family val="3"/>
        <charset val="134"/>
      </rPr>
      <t>酒店大巴车</t>
    </r>
    <phoneticPr fontId="20" type="noConversion"/>
  </si>
  <si>
    <r>
      <rPr>
        <sz val="10"/>
        <rFont val="宋体"/>
        <family val="3"/>
        <charset val="134"/>
      </rPr>
      <t>商务午餐</t>
    </r>
    <r>
      <rPr>
        <sz val="10"/>
        <rFont val="BMW Group Condensed"/>
        <family val="2"/>
      </rPr>
      <t>-</t>
    </r>
    <r>
      <rPr>
        <sz val="10"/>
        <rFont val="宋体"/>
        <family val="3"/>
        <charset val="134"/>
      </rPr>
      <t>第二天</t>
    </r>
    <r>
      <rPr>
        <sz val="10"/>
        <rFont val="BMW Group Condensed"/>
        <family val="2"/>
      </rPr>
      <t xml:space="preserve"> </t>
    </r>
    <r>
      <rPr>
        <sz val="10"/>
        <rFont val="宋体"/>
        <family val="3"/>
        <charset val="134"/>
      </rPr>
      <t>铁西工厂</t>
    </r>
    <phoneticPr fontId="20" type="noConversion"/>
  </si>
  <si>
    <r>
      <t>Banner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BMW Group Condensed"/>
        <family val="2"/>
      </rPr>
      <t>5M</t>
    </r>
    <r>
      <rPr>
        <sz val="10"/>
        <color indexed="8"/>
        <rFont val="宋体"/>
        <family val="3"/>
        <charset val="134"/>
      </rPr>
      <t>）</t>
    </r>
    <phoneticPr fontId="20" type="noConversion"/>
  </si>
  <si>
    <r>
      <rPr>
        <sz val="10"/>
        <color indexed="8"/>
        <rFont val="宋体"/>
        <family val="3"/>
        <charset val="134"/>
      </rPr>
      <t>条幅（</t>
    </r>
    <r>
      <rPr>
        <sz val="10"/>
        <color indexed="8"/>
        <rFont val="BMW Group Condensed"/>
        <family val="2"/>
      </rPr>
      <t>5</t>
    </r>
    <r>
      <rPr>
        <sz val="10"/>
        <color indexed="8"/>
        <rFont val="宋体"/>
        <family val="3"/>
        <charset val="134"/>
      </rPr>
      <t>米）</t>
    </r>
    <phoneticPr fontId="20" type="noConversion"/>
  </si>
  <si>
    <r>
      <rPr>
        <sz val="10"/>
        <rFont val="宋体"/>
        <family val="3"/>
        <charset val="134"/>
      </rPr>
      <t>铁西工厂门票</t>
    </r>
    <r>
      <rPr>
        <sz val="10"/>
        <rFont val="BMW Group Condensed"/>
        <family val="2"/>
      </rPr>
      <t xml:space="preserve"> </t>
    </r>
    <phoneticPr fontId="20" type="noConversion"/>
  </si>
  <si>
    <t>BMW Contract 5 stars Hotel (2 nights)
King bed with breakfast&amp; tax</t>
    <phoneticPr fontId="20" type="noConversion"/>
  </si>
  <si>
    <t>Plant ticket</t>
    <phoneticPr fontId="20" type="noConversion"/>
  </si>
  <si>
    <r>
      <rPr>
        <sz val="10"/>
        <color indexed="8"/>
        <rFont val="宋体"/>
        <family val="3"/>
        <charset val="134"/>
      </rPr>
      <t>讲台花</t>
    </r>
    <r>
      <rPr>
        <sz val="10"/>
        <color indexed="8"/>
        <rFont val="BMW Group Condensed"/>
        <family val="2"/>
      </rPr>
      <t/>
    </r>
    <phoneticPr fontId="20" type="noConversion"/>
  </si>
  <si>
    <t>Certificates and trophies</t>
    <phoneticPr fontId="20" type="noConversion"/>
  </si>
  <si>
    <r>
      <rPr>
        <sz val="10"/>
        <color indexed="8"/>
        <rFont val="宋体"/>
        <family val="3"/>
        <charset val="134"/>
      </rPr>
      <t>证书</t>
    </r>
    <r>
      <rPr>
        <sz val="10"/>
        <color indexed="8"/>
        <rFont val="BMW Group Condensed"/>
        <family val="2"/>
      </rPr>
      <t>+</t>
    </r>
    <r>
      <rPr>
        <sz val="10"/>
        <color indexed="8"/>
        <rFont val="宋体"/>
        <family val="3"/>
        <charset val="134"/>
      </rPr>
      <t>奖杯</t>
    </r>
    <phoneticPr fontId="20" type="noConversion"/>
  </si>
  <si>
    <r>
      <t>Table flower</t>
    </r>
    <r>
      <rPr>
        <sz val="10"/>
        <color indexed="8"/>
        <rFont val="宋体"/>
        <family val="3"/>
        <charset val="134"/>
      </rPr>
      <t/>
    </r>
    <phoneticPr fontId="20" type="noConversion"/>
  </si>
  <si>
    <r>
      <rPr>
        <sz val="10"/>
        <rFont val="宋体"/>
        <family val="3"/>
        <charset val="134"/>
      </rPr>
      <t>O</t>
    </r>
    <r>
      <rPr>
        <sz val="10"/>
        <rFont val="BMW Group Condensed"/>
        <family val="2"/>
      </rPr>
      <t xml:space="preserve">nsite service - local staff </t>
    </r>
    <phoneticPr fontId="20" type="noConversion"/>
  </si>
  <si>
    <t>Service Charge</t>
    <phoneticPr fontId="20" type="noConversion"/>
  </si>
  <si>
    <r>
      <rPr>
        <sz val="10"/>
        <rFont val="宋体"/>
        <family val="3"/>
        <charset val="134"/>
      </rPr>
      <t>C</t>
    </r>
    <r>
      <rPr>
        <sz val="10"/>
        <rFont val="BMW Group Condensed"/>
        <family val="2"/>
      </rPr>
      <t>ameraman / photographer</t>
    </r>
    <phoneticPr fontId="20" type="noConversion"/>
  </si>
  <si>
    <t>全程拍照</t>
    <phoneticPr fontId="20" type="noConversion"/>
  </si>
  <si>
    <t>物料运输</t>
    <phoneticPr fontId="20" type="noConversion"/>
  </si>
  <si>
    <t>第二天半天会议，铁西工厂会议室：BMW内部申请预定</t>
    <phoneticPr fontId="20" type="noConversion"/>
  </si>
  <si>
    <r>
      <rPr>
        <sz val="10"/>
        <color indexed="8"/>
        <rFont val="宋体"/>
        <family val="3"/>
        <charset val="134"/>
      </rPr>
      <t>M</t>
    </r>
    <r>
      <rPr>
        <sz val="10"/>
        <color indexed="8"/>
        <rFont val="BMW Group Condensed"/>
        <family val="2"/>
      </rPr>
      <t>aterial transportation</t>
    </r>
    <phoneticPr fontId="20" type="noConversion"/>
  </si>
  <si>
    <t>参会人员胸卡</t>
    <phoneticPr fontId="20" type="noConversion"/>
  </si>
  <si>
    <r>
      <rPr>
        <sz val="10"/>
        <rFont val="宋体"/>
        <family val="3"/>
        <charset val="134"/>
      </rPr>
      <t>铁西工厂茶歇</t>
    </r>
    <r>
      <rPr>
        <sz val="10"/>
        <rFont val="BMW Group Condensed"/>
        <family val="2"/>
      </rPr>
      <t xml:space="preserve"> (2</t>
    </r>
    <r>
      <rPr>
        <sz val="10"/>
        <rFont val="宋体"/>
        <family val="3"/>
        <charset val="134"/>
      </rPr>
      <t>壶咖啡，</t>
    </r>
    <r>
      <rPr>
        <sz val="10"/>
        <rFont val="BMW Group Condensed"/>
        <family val="2"/>
      </rPr>
      <t>2</t>
    </r>
    <r>
      <rPr>
        <sz val="10"/>
        <rFont val="宋体"/>
        <family val="3"/>
        <charset val="134"/>
      </rPr>
      <t>壶茶，</t>
    </r>
    <r>
      <rPr>
        <sz val="10"/>
        <rFont val="BMW Group Condensed"/>
        <family val="2"/>
      </rPr>
      <t>2</t>
    </r>
    <r>
      <rPr>
        <sz val="10"/>
        <rFont val="宋体"/>
        <family val="3"/>
        <charset val="134"/>
      </rPr>
      <t>个果盘，</t>
    </r>
    <r>
      <rPr>
        <sz val="10"/>
        <rFont val="BMW Group Condensed"/>
        <family val="2"/>
      </rPr>
      <t>40</t>
    </r>
    <r>
      <rPr>
        <sz val="10"/>
        <rFont val="宋体"/>
        <family val="3"/>
        <charset val="134"/>
      </rPr>
      <t>块蛋糕，</t>
    </r>
    <r>
      <rPr>
        <sz val="10"/>
        <rFont val="BMW Group Condensed"/>
        <family val="2"/>
      </rPr>
      <t>10</t>
    </r>
    <r>
      <rPr>
        <sz val="10"/>
        <rFont val="宋体"/>
        <family val="3"/>
        <charset val="134"/>
      </rPr>
      <t>瓶矿泉水，</t>
    </r>
    <r>
      <rPr>
        <sz val="10"/>
        <rFont val="BMW Group Condensed"/>
        <family val="2"/>
      </rPr>
      <t>10</t>
    </r>
    <r>
      <rPr>
        <sz val="10"/>
        <rFont val="宋体"/>
        <family val="3"/>
        <charset val="134"/>
      </rPr>
      <t>瓶汽水</t>
    </r>
    <r>
      <rPr>
        <sz val="10"/>
        <rFont val="BMW Group Condensed"/>
        <family val="2"/>
      </rPr>
      <t>)</t>
    </r>
    <phoneticPr fontId="20" type="noConversion"/>
  </si>
  <si>
    <t>RSVP</t>
    <phoneticPr fontId="20" type="noConversion"/>
  </si>
  <si>
    <t>Comfort International M.I.C.E.Service CO.,LTD</t>
    <phoneticPr fontId="7" type="noConversion"/>
  </si>
  <si>
    <t>2019.06.19</t>
    <phoneticPr fontId="7" type="noConversion"/>
  </si>
  <si>
    <t>1st</t>
    <phoneticPr fontId="7" type="noConversion"/>
  </si>
  <si>
    <t>Hongdi</t>
    <phoneticPr fontId="7" type="noConversion"/>
  </si>
  <si>
    <t>Ren</t>
    <phoneticPr fontId="7" type="noConversion"/>
  </si>
  <si>
    <t>Project Manager</t>
    <phoneticPr fontId="7" type="noConversion"/>
  </si>
  <si>
    <t>renhongdi@cct.cn</t>
    <phoneticPr fontId="7" type="noConversion"/>
  </si>
  <si>
    <r>
      <rPr>
        <sz val="10"/>
        <rFont val="宋体"/>
        <family val="3"/>
        <charset val="134"/>
      </rPr>
      <t>沈阳协议酒店，大床间含早餐含税</t>
    </r>
    <r>
      <rPr>
        <sz val="10"/>
        <rFont val="BMW Group Condensed"/>
        <family val="2"/>
      </rPr>
      <t xml:space="preserve">   10.16-18 &amp; 10.23-25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</si>
</sst>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_(* #,##0.00_);_(* \(#,##0.00\);_(* &quot;-&quot;??_);_(@_)"/>
    <numFmt numFmtId="177" formatCode="_-* #,##0.00\ [$€]_-;\-* #,##0.00\ [$€]_-;_-* &quot;-&quot;??\ [$€]_-;_-@_-"/>
    <numFmt numFmtId="178" formatCode="_-* #,##0.00\ _€_-;\-* #,##0.00\ _€_-;_-* &quot;-&quot;??\ _€_-;_-@_-"/>
    <numFmt numFmtId="179" formatCode="_-* #,##0.00\ [$€-1]_-;\-* #,##0.00\ [$€-1]_-;_-* &quot;-&quot;??\ [$€-1]_-"/>
    <numFmt numFmtId="180" formatCode="[$-409]mmmm\ d\,\ yyyy;@"/>
    <numFmt numFmtId="181" formatCode="[$￥-804]#,##0.00;[Red][$￥-804]\-#,##0.00"/>
    <numFmt numFmtId="182" formatCode="[$¥-411]#,##0"/>
    <numFmt numFmtId="183" formatCode="[$€-2]\ #,##0"/>
    <numFmt numFmtId="184" formatCode="&quot;¥&quot;#,##0.00"/>
    <numFmt numFmtId="185" formatCode="&quot;¥&quot;#,##0.00_);[Red]\(&quot;¥&quot;#,##0.00\)"/>
  </numFmts>
  <fonts count="46">
    <font>
      <sz val="10"/>
      <name val="Verdana"/>
      <family val="2"/>
    </font>
    <font>
      <sz val="10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u/>
      <sz val="10"/>
      <color indexed="36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Geneva"/>
      <family val="2"/>
    </font>
    <font>
      <u/>
      <sz val="10"/>
      <color indexed="12"/>
      <name val="Verdana"/>
      <family val="2"/>
    </font>
    <font>
      <sz val="11"/>
      <color indexed="8"/>
      <name val="宋体"/>
      <family val="3"/>
      <charset val="134"/>
    </font>
    <font>
      <sz val="12"/>
      <name val="BMWTypeRegular"/>
      <family val="2"/>
    </font>
    <font>
      <b/>
      <sz val="12"/>
      <name val="BMWTypeRegular"/>
      <family val="2"/>
    </font>
    <font>
      <u/>
      <sz val="10"/>
      <color indexed="12"/>
      <name val="BMWTypeRegular"/>
      <family val="2"/>
    </font>
    <font>
      <b/>
      <sz val="12"/>
      <color indexed="10"/>
      <name val="BMWTypeRegular"/>
      <family val="2"/>
    </font>
    <font>
      <b/>
      <u/>
      <sz val="12"/>
      <color indexed="10"/>
      <name val="BMWTypeRegular"/>
      <family val="2"/>
    </font>
    <font>
      <b/>
      <sz val="12"/>
      <color rgb="FFFF0000"/>
      <name val="BMWTypeRegular"/>
      <family val="2"/>
    </font>
    <font>
      <b/>
      <i/>
      <sz val="12"/>
      <color indexed="10"/>
      <name val="BMWTypeRegular"/>
      <family val="2"/>
    </font>
    <font>
      <i/>
      <sz val="12"/>
      <name val="BMWTypeRegular"/>
      <family val="2"/>
    </font>
    <font>
      <sz val="12"/>
      <color indexed="10"/>
      <name val="BMWTypeRegular"/>
      <family val="2"/>
    </font>
    <font>
      <sz val="9"/>
      <name val="宋体"/>
      <family val="3"/>
      <charset val="134"/>
    </font>
    <font>
      <sz val="12"/>
      <color theme="1"/>
      <name val="BMWTypeRegular"/>
      <family val="2"/>
    </font>
    <font>
      <sz val="18"/>
      <color rgb="FF000000"/>
      <name val="BMWTypeRegular"/>
      <family val="2"/>
    </font>
    <font>
      <b/>
      <i/>
      <sz val="12"/>
      <name val="BMWTypeRegular"/>
      <family val="2"/>
    </font>
    <font>
      <sz val="12"/>
      <name val="BMW Group Light"/>
    </font>
    <font>
      <b/>
      <sz val="10"/>
      <color indexed="8"/>
      <name val="BMWTypeCondensedRegular"/>
      <family val="2"/>
    </font>
    <font>
      <b/>
      <sz val="10"/>
      <color indexed="9"/>
      <name val="宋体"/>
      <family val="3"/>
      <charset val="134"/>
    </font>
    <font>
      <sz val="12"/>
      <name val="新細明體"/>
      <family val="1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Arial"/>
      <family val="2"/>
    </font>
    <font>
      <sz val="12"/>
      <name val="BMW Group Condensed"/>
      <family val="2"/>
    </font>
    <font>
      <sz val="21"/>
      <name val="BMW Group Condensed"/>
      <family val="2"/>
    </font>
    <font>
      <b/>
      <sz val="15"/>
      <color indexed="9"/>
      <name val="BMW Group Condensed"/>
      <family val="2"/>
    </font>
    <font>
      <sz val="10"/>
      <name val="BMW Group Condensed"/>
      <family val="2"/>
    </font>
    <font>
      <sz val="16"/>
      <name val="BMW Group Condensed"/>
      <family val="2"/>
    </font>
    <font>
      <b/>
      <sz val="16"/>
      <color indexed="9"/>
      <name val="BMW Group Condensed"/>
      <family val="2"/>
    </font>
    <font>
      <b/>
      <sz val="10"/>
      <color indexed="9"/>
      <name val="BMW Group Condensed"/>
      <family val="2"/>
    </font>
    <font>
      <b/>
      <sz val="10"/>
      <name val="BMW Group Condensed"/>
      <family val="2"/>
    </font>
    <font>
      <sz val="10"/>
      <color indexed="8"/>
      <name val="BMW Group Condensed"/>
      <family val="2"/>
    </font>
    <font>
      <sz val="8"/>
      <name val="BMW Group Condensed"/>
      <family val="2"/>
    </font>
    <font>
      <sz val="10"/>
      <color theme="1"/>
      <name val="BMW Group Condensed"/>
      <family val="2"/>
    </font>
    <font>
      <b/>
      <sz val="12"/>
      <name val="BMW Group Condensed"/>
      <family val="2"/>
    </font>
    <font>
      <b/>
      <sz val="18"/>
      <name val="BMW Group Condensed"/>
      <family val="2"/>
    </font>
    <font>
      <b/>
      <sz val="18"/>
      <name val="BMWTypeRegular"/>
      <family val="2"/>
    </font>
    <font>
      <sz val="10"/>
      <name val="BMW Group Condensed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77" fontId="3" fillId="0" borderId="0" applyFont="0" applyFill="0" applyBorder="0" applyAlignment="0" applyProtection="0"/>
    <xf numFmtId="0" fontId="1" fillId="0" borderId="0"/>
    <xf numFmtId="0" fontId="6" fillId="0" borderId="0">
      <alignment vertical="center"/>
    </xf>
    <xf numFmtId="0" fontId="2" fillId="0" borderId="0"/>
    <xf numFmtId="0" fontId="8" fillId="0" borderId="0"/>
    <xf numFmtId="0" fontId="6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  <xf numFmtId="178" fontId="10" fillId="0" borderId="0" applyFont="0" applyFill="0" applyBorder="0" applyAlignment="0" applyProtection="0"/>
    <xf numFmtId="0" fontId="2" fillId="0" borderId="0"/>
    <xf numFmtId="179" fontId="2" fillId="0" borderId="0"/>
    <xf numFmtId="0" fontId="2" fillId="0" borderId="0"/>
    <xf numFmtId="182" fontId="1" fillId="0" borderId="0"/>
    <xf numFmtId="182" fontId="4" fillId="0" borderId="0"/>
    <xf numFmtId="9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83" fontId="10" fillId="0" borderId="0">
      <alignment vertical="center"/>
    </xf>
    <xf numFmtId="0" fontId="2" fillId="0" borderId="0">
      <alignment vertical="center"/>
    </xf>
    <xf numFmtId="0" fontId="27" fillId="0" borderId="0">
      <alignment vertical="center"/>
    </xf>
    <xf numFmtId="0" fontId="30" fillId="0" borderId="0" applyNumberFormat="0" applyFill="0" applyBorder="0" applyAlignment="0" applyProtection="0"/>
    <xf numFmtId="183" fontId="10" fillId="0" borderId="0">
      <alignment vertical="center"/>
    </xf>
  </cellStyleXfs>
  <cellXfs count="146">
    <xf numFmtId="0" fontId="0" fillId="0" borderId="0" xfId="0" applyFont="1"/>
    <xf numFmtId="0" fontId="11" fillId="0" borderId="0" xfId="4" applyFont="1" applyAlignment="1" applyProtection="1">
      <alignment vertical="center"/>
      <protection locked="0"/>
    </xf>
    <xf numFmtId="0" fontId="12" fillId="4" borderId="5" xfId="4" applyFont="1" applyFill="1" applyBorder="1" applyAlignment="1" applyProtection="1">
      <alignment vertical="center"/>
      <protection locked="0"/>
    </xf>
    <xf numFmtId="0" fontId="11" fillId="4" borderId="0" xfId="4" applyFont="1" applyFill="1" applyBorder="1" applyAlignment="1" applyProtection="1">
      <alignment vertical="center"/>
      <protection locked="0"/>
    </xf>
    <xf numFmtId="0" fontId="11" fillId="4" borderId="2" xfId="4" applyFont="1" applyFill="1" applyBorder="1" applyAlignment="1" applyProtection="1">
      <alignment vertical="center"/>
      <protection locked="0"/>
    </xf>
    <xf numFmtId="0" fontId="12" fillId="4" borderId="9" xfId="4" applyFont="1" applyFill="1" applyBorder="1" applyAlignment="1" applyProtection="1">
      <alignment vertical="center"/>
      <protection locked="0"/>
    </xf>
    <xf numFmtId="0" fontId="11" fillId="4" borderId="10" xfId="4" applyFont="1" applyFill="1" applyBorder="1" applyAlignment="1" applyProtection="1">
      <alignment vertical="center"/>
      <protection locked="0"/>
    </xf>
    <xf numFmtId="0" fontId="12" fillId="4" borderId="8" xfId="4" applyFont="1" applyFill="1" applyBorder="1" applyAlignment="1" applyProtection="1">
      <alignment vertical="center"/>
      <protection locked="0"/>
    </xf>
    <xf numFmtId="0" fontId="11" fillId="4" borderId="7" xfId="4" applyFont="1" applyFill="1" applyBorder="1" applyAlignment="1" applyProtection="1">
      <alignment vertical="center"/>
      <protection locked="0"/>
    </xf>
    <xf numFmtId="0" fontId="11" fillId="4" borderId="5" xfId="4" applyFont="1" applyFill="1" applyBorder="1" applyAlignment="1" applyProtection="1">
      <alignment vertical="center"/>
      <protection locked="0"/>
    </xf>
    <xf numFmtId="0" fontId="11" fillId="4" borderId="4" xfId="4" applyFont="1" applyFill="1" applyBorder="1" applyAlignment="1" applyProtection="1">
      <alignment vertical="center"/>
      <protection locked="0"/>
    </xf>
    <xf numFmtId="0" fontId="11" fillId="4" borderId="3" xfId="4" applyFont="1" applyFill="1" applyBorder="1" applyAlignment="1" applyProtection="1">
      <alignment vertical="center"/>
      <protection locked="0"/>
    </xf>
    <xf numFmtId="9" fontId="11" fillId="0" borderId="0" xfId="17" applyFont="1" applyAlignment="1" applyProtection="1">
      <alignment vertical="center"/>
      <protection locked="0"/>
    </xf>
    <xf numFmtId="0" fontId="11" fillId="4" borderId="0" xfId="4" applyFont="1" applyFill="1" applyAlignment="1" applyProtection="1">
      <alignment vertical="center"/>
      <protection locked="0"/>
    </xf>
    <xf numFmtId="0" fontId="18" fillId="0" borderId="0" xfId="4" applyFont="1" applyAlignment="1" applyProtection="1">
      <alignment vertical="center"/>
      <protection locked="0"/>
    </xf>
    <xf numFmtId="9" fontId="18" fillId="0" borderId="0" xfId="17" applyFont="1" applyAlignment="1" applyProtection="1">
      <alignment vertical="center"/>
      <protection locked="0"/>
    </xf>
    <xf numFmtId="176" fontId="11" fillId="0" borderId="0" xfId="18" applyFont="1" applyAlignment="1" applyProtection="1">
      <alignment vertical="center"/>
      <protection locked="0"/>
    </xf>
    <xf numFmtId="0" fontId="19" fillId="4" borderId="0" xfId="4" applyFont="1" applyFill="1" applyAlignment="1" applyProtection="1">
      <alignment horizontal="left" vertical="center" wrapText="1"/>
      <protection locked="0"/>
    </xf>
    <xf numFmtId="0" fontId="19" fillId="4" borderId="0" xfId="4" applyFont="1" applyFill="1" applyAlignment="1" applyProtection="1">
      <alignment horizontal="left" vertical="center"/>
      <protection locked="0"/>
    </xf>
    <xf numFmtId="0" fontId="11" fillId="0" borderId="0" xfId="4" quotePrefix="1" applyFont="1" applyAlignment="1" applyProtection="1">
      <alignment vertical="center"/>
      <protection locked="0"/>
    </xf>
    <xf numFmtId="0" fontId="22" fillId="0" borderId="0" xfId="0" applyFont="1" applyAlignment="1" applyProtection="1">
      <alignment horizontal="left" readingOrder="1"/>
      <protection locked="0"/>
    </xf>
    <xf numFmtId="0" fontId="11" fillId="6" borderId="0" xfId="4" applyFont="1" applyFill="1" applyBorder="1" applyAlignment="1" applyProtection="1">
      <alignment vertical="center"/>
      <protection locked="0"/>
    </xf>
    <xf numFmtId="0" fontId="11" fillId="6" borderId="7" xfId="4" applyFont="1" applyFill="1" applyBorder="1" applyAlignment="1" applyProtection="1">
      <alignment vertical="center"/>
      <protection locked="0"/>
    </xf>
    <xf numFmtId="0" fontId="11" fillId="6" borderId="6" xfId="4" applyFont="1" applyFill="1" applyBorder="1" applyAlignment="1" applyProtection="1">
      <alignment vertical="center"/>
      <protection locked="0"/>
    </xf>
    <xf numFmtId="0" fontId="24" fillId="6" borderId="0" xfId="4" applyFont="1" applyFill="1" applyBorder="1" applyAlignment="1" applyProtection="1">
      <alignment vertical="center"/>
      <protection locked="0"/>
    </xf>
    <xf numFmtId="0" fontId="11" fillId="6" borderId="0" xfId="4" applyFont="1" applyFill="1" applyBorder="1" applyAlignment="1" applyProtection="1">
      <alignment horizontal="left" vertical="center"/>
      <protection locked="0"/>
    </xf>
    <xf numFmtId="0" fontId="11" fillId="6" borderId="3" xfId="4" applyFont="1" applyFill="1" applyBorder="1" applyAlignment="1" applyProtection="1">
      <alignment vertical="center"/>
      <protection locked="0"/>
    </xf>
    <xf numFmtId="0" fontId="9" fillId="6" borderId="3" xfId="8" applyFill="1" applyBorder="1" applyAlignment="1" applyProtection="1">
      <alignment vertical="center"/>
      <protection locked="0"/>
    </xf>
    <xf numFmtId="0" fontId="11" fillId="6" borderId="1" xfId="4" applyFont="1" applyFill="1" applyBorder="1" applyAlignment="1" applyProtection="1">
      <alignment horizontal="left" vertical="center"/>
      <protection locked="0"/>
    </xf>
    <xf numFmtId="0" fontId="11" fillId="6" borderId="10" xfId="4" applyFont="1" applyFill="1" applyBorder="1" applyAlignment="1" applyProtection="1">
      <alignment horizontal="left" vertical="center"/>
      <protection locked="0"/>
    </xf>
    <xf numFmtId="0" fontId="12" fillId="6" borderId="10" xfId="4" applyFont="1" applyFill="1" applyBorder="1" applyAlignment="1" applyProtection="1">
      <alignment horizontal="left" vertical="center"/>
      <protection locked="0"/>
    </xf>
    <xf numFmtId="0" fontId="11" fillId="6" borderId="9" xfId="4" applyFont="1" applyFill="1" applyBorder="1" applyAlignment="1" applyProtection="1">
      <alignment horizontal="left" vertical="center"/>
      <protection locked="0"/>
    </xf>
    <xf numFmtId="0" fontId="12" fillId="6" borderId="11" xfId="4" applyFont="1" applyFill="1" applyBorder="1" applyAlignment="1" applyProtection="1">
      <alignment horizontal="left" vertical="center"/>
      <protection locked="0"/>
    </xf>
    <xf numFmtId="9" fontId="11" fillId="6" borderId="10" xfId="4" applyNumberFormat="1" applyFont="1" applyFill="1" applyBorder="1" applyAlignment="1" applyProtection="1">
      <alignment horizontal="left" vertical="center"/>
      <protection locked="0"/>
    </xf>
    <xf numFmtId="9" fontId="21" fillId="6" borderId="10" xfId="4" applyNumberFormat="1" applyFont="1" applyFill="1" applyBorder="1" applyAlignment="1" applyProtection="1">
      <alignment horizontal="left" vertical="center"/>
      <protection locked="0"/>
    </xf>
    <xf numFmtId="0" fontId="11" fillId="6" borderId="9" xfId="4" applyFont="1" applyFill="1" applyBorder="1" applyAlignment="1" applyProtection="1">
      <alignment vertical="center"/>
      <protection locked="0"/>
    </xf>
    <xf numFmtId="14" fontId="11" fillId="4" borderId="10" xfId="4" applyNumberFormat="1" applyFont="1" applyFill="1" applyBorder="1" applyAlignment="1" applyProtection="1">
      <alignment vertical="center"/>
      <protection locked="0"/>
    </xf>
    <xf numFmtId="0" fontId="29" fillId="0" borderId="1" xfId="20" applyFont="1" applyFill="1" applyBorder="1" applyAlignment="1">
      <alignment vertical="center" wrapText="1"/>
    </xf>
    <xf numFmtId="0" fontId="29" fillId="6" borderId="1" xfId="20" applyFont="1" applyFill="1" applyBorder="1" applyAlignment="1">
      <alignment horizontal="left" vertical="center" wrapText="1"/>
    </xf>
    <xf numFmtId="0" fontId="28" fillId="0" borderId="1" xfId="20" applyFont="1" applyFill="1" applyBorder="1" applyAlignment="1">
      <alignment horizontal="left" vertical="center" wrapText="1"/>
    </xf>
    <xf numFmtId="0" fontId="11" fillId="4" borderId="11" xfId="4" applyFont="1" applyFill="1" applyBorder="1" applyAlignment="1" applyProtection="1">
      <alignment vertical="center"/>
      <protection locked="0"/>
    </xf>
    <xf numFmtId="14" fontId="11" fillId="4" borderId="11" xfId="4" applyNumberFormat="1" applyFont="1" applyFill="1" applyBorder="1" applyAlignment="1" applyProtection="1">
      <alignment vertical="center"/>
      <protection locked="0"/>
    </xf>
    <xf numFmtId="0" fontId="31" fillId="0" borderId="0" xfId="4" applyFont="1" applyAlignment="1">
      <alignment vertical="center"/>
    </xf>
    <xf numFmtId="4" fontId="32" fillId="0" borderId="0" xfId="3" applyNumberFormat="1" applyFont="1" applyAlignment="1">
      <alignment vertical="center"/>
    </xf>
    <xf numFmtId="4" fontId="34" fillId="0" borderId="0" xfId="3" applyNumberFormat="1" applyFont="1" applyAlignment="1">
      <alignment vertical="center"/>
    </xf>
    <xf numFmtId="4" fontId="35" fillId="0" borderId="0" xfId="3" applyNumberFormat="1" applyFont="1" applyAlignment="1">
      <alignment vertical="center"/>
    </xf>
    <xf numFmtId="4" fontId="34" fillId="0" borderId="0" xfId="10" applyNumberFormat="1" applyFont="1" applyBorder="1" applyAlignment="1">
      <alignment vertical="center"/>
    </xf>
    <xf numFmtId="3" fontId="37" fillId="2" borderId="1" xfId="10" quotePrefix="1" applyNumberFormat="1" applyFont="1" applyFill="1" applyBorder="1" applyAlignment="1">
      <alignment horizontal="center" vertical="center"/>
    </xf>
    <xf numFmtId="4" fontId="38" fillId="0" borderId="0" xfId="10" applyNumberFormat="1" applyFont="1" applyFill="1" applyBorder="1" applyAlignment="1">
      <alignment vertical="center"/>
    </xf>
    <xf numFmtId="3" fontId="38" fillId="3" borderId="1" xfId="10" applyNumberFormat="1" applyFont="1" applyFill="1" applyBorder="1" applyAlignment="1">
      <alignment vertical="center"/>
    </xf>
    <xf numFmtId="4" fontId="38" fillId="3" borderId="1" xfId="10" applyNumberFormat="1" applyFont="1" applyFill="1" applyBorder="1" applyAlignment="1">
      <alignment horizontal="left" vertical="center"/>
    </xf>
    <xf numFmtId="4" fontId="38" fillId="3" borderId="1" xfId="10" applyNumberFormat="1" applyFont="1" applyFill="1" applyBorder="1" applyAlignment="1">
      <alignment horizontal="center" vertical="center" wrapText="1"/>
    </xf>
    <xf numFmtId="4" fontId="38" fillId="0" borderId="0" xfId="10" applyNumberFormat="1" applyFont="1" applyBorder="1" applyAlignment="1">
      <alignment vertical="center"/>
    </xf>
    <xf numFmtId="3" fontId="34" fillId="0" borderId="1" xfId="10" quotePrefix="1" applyNumberFormat="1" applyFont="1" applyBorder="1" applyAlignment="1">
      <alignment vertical="center"/>
    </xf>
    <xf numFmtId="0" fontId="39" fillId="6" borderId="1" xfId="20" applyFont="1" applyFill="1" applyBorder="1" applyAlignment="1">
      <alignment horizontal="left" vertical="center" wrapText="1"/>
    </xf>
    <xf numFmtId="184" fontId="34" fillId="7" borderId="1" xfId="21" applyNumberFormat="1" applyFont="1" applyFill="1" applyBorder="1" applyAlignment="1">
      <alignment horizontal="right" vertical="center" wrapText="1"/>
    </xf>
    <xf numFmtId="0" fontId="39" fillId="6" borderId="1" xfId="20" applyFont="1" applyFill="1" applyBorder="1" applyAlignment="1">
      <alignment horizontal="center" vertical="center" wrapText="1"/>
    </xf>
    <xf numFmtId="2" fontId="39" fillId="6" borderId="1" xfId="20" applyNumberFormat="1" applyFont="1" applyFill="1" applyBorder="1" applyAlignment="1">
      <alignment horizontal="right" vertical="center" wrapText="1"/>
    </xf>
    <xf numFmtId="3" fontId="34" fillId="5" borderId="1" xfId="10" applyNumberFormat="1" applyFont="1" applyFill="1" applyBorder="1" applyAlignment="1">
      <alignment vertical="center"/>
    </xf>
    <xf numFmtId="4" fontId="34" fillId="5" borderId="1" xfId="10" applyNumberFormat="1" applyFont="1" applyFill="1" applyBorder="1" applyAlignment="1">
      <alignment vertical="center"/>
    </xf>
    <xf numFmtId="4" fontId="34" fillId="5" borderId="1" xfId="10" applyNumberFormat="1" applyFont="1" applyFill="1" applyBorder="1" applyAlignment="1">
      <alignment horizontal="center" vertical="center" wrapText="1"/>
    </xf>
    <xf numFmtId="4" fontId="38" fillId="5" borderId="1" xfId="10" applyNumberFormat="1" applyFont="1" applyFill="1" applyBorder="1" applyAlignment="1">
      <alignment horizontal="right" vertical="center"/>
    </xf>
    <xf numFmtId="4" fontId="38" fillId="5" borderId="1" xfId="10" applyNumberFormat="1" applyFont="1" applyFill="1" applyBorder="1" applyAlignment="1">
      <alignment horizontal="center" vertical="center" wrapText="1"/>
    </xf>
    <xf numFmtId="4" fontId="40" fillId="5" borderId="1" xfId="10" applyNumberFormat="1" applyFont="1" applyFill="1" applyBorder="1" applyAlignment="1">
      <alignment horizontal="center" vertical="center" wrapText="1"/>
    </xf>
    <xf numFmtId="3" fontId="37" fillId="3" borderId="1" xfId="10" quotePrefix="1" applyNumberFormat="1" applyFont="1" applyFill="1" applyBorder="1" applyAlignment="1">
      <alignment vertical="center"/>
    </xf>
    <xf numFmtId="0" fontId="39" fillId="0" borderId="1" xfId="20" applyFont="1" applyFill="1" applyBorder="1" applyAlignment="1">
      <alignment horizontal="left" vertical="center" wrapText="1"/>
    </xf>
    <xf numFmtId="40" fontId="41" fillId="7" borderId="1" xfId="20" applyNumberFormat="1" applyFont="1" applyFill="1" applyBorder="1" applyAlignment="1">
      <alignment vertical="center" wrapText="1"/>
    </xf>
    <xf numFmtId="38" fontId="34" fillId="6" borderId="1" xfId="20" applyNumberFormat="1" applyFont="1" applyFill="1" applyBorder="1" applyAlignment="1">
      <alignment horizontal="center" vertical="center" wrapText="1"/>
    </xf>
    <xf numFmtId="40" fontId="34" fillId="6" borderId="1" xfId="20" applyNumberFormat="1" applyFont="1" applyFill="1" applyBorder="1" applyAlignment="1">
      <alignment vertical="center" wrapText="1"/>
    </xf>
    <xf numFmtId="0" fontId="39" fillId="0" borderId="1" xfId="20" applyFont="1" applyFill="1" applyBorder="1" applyAlignment="1">
      <alignment horizontal="center" vertical="center" wrapText="1"/>
    </xf>
    <xf numFmtId="0" fontId="34" fillId="4" borderId="1" xfId="20" applyFont="1" applyFill="1" applyBorder="1" applyAlignment="1">
      <alignment horizontal="left" vertical="center" wrapText="1"/>
    </xf>
    <xf numFmtId="0" fontId="34" fillId="4" borderId="1" xfId="20" applyFont="1" applyFill="1" applyBorder="1" applyAlignment="1">
      <alignment horizontal="center" vertical="center" wrapText="1"/>
    </xf>
    <xf numFmtId="40" fontId="34" fillId="4" borderId="1" xfId="20" applyNumberFormat="1" applyFont="1" applyFill="1" applyBorder="1" applyAlignment="1">
      <alignment horizontal="right" vertical="center" wrapText="1"/>
    </xf>
    <xf numFmtId="183" fontId="39" fillId="4" borderId="1" xfId="19" applyFont="1" applyFill="1" applyBorder="1" applyAlignment="1">
      <alignment horizontal="center" vertical="center" wrapText="1"/>
    </xf>
    <xf numFmtId="0" fontId="34" fillId="6" borderId="1" xfId="20" applyFont="1" applyFill="1" applyBorder="1" applyAlignment="1">
      <alignment horizontal="left" vertical="center" wrapText="1"/>
    </xf>
    <xf numFmtId="0" fontId="34" fillId="6" borderId="1" xfId="21" applyNumberFormat="1" applyFont="1" applyFill="1" applyBorder="1" applyAlignment="1">
      <alignment horizontal="center" vertical="center" wrapText="1"/>
    </xf>
    <xf numFmtId="0" fontId="34" fillId="6" borderId="1" xfId="21" applyFont="1" applyFill="1" applyBorder="1" applyAlignment="1">
      <alignment horizontal="center" vertical="center" wrapText="1"/>
    </xf>
    <xf numFmtId="40" fontId="39" fillId="4" borderId="1" xfId="20" applyNumberFormat="1" applyFont="1" applyFill="1" applyBorder="1" applyAlignment="1">
      <alignment horizontal="right" vertical="center" wrapText="1"/>
    </xf>
    <xf numFmtId="183" fontId="39" fillId="6" borderId="1" xfId="19" applyFont="1" applyFill="1" applyBorder="1" applyAlignment="1">
      <alignment horizontal="center" vertical="center" wrapText="1"/>
    </xf>
    <xf numFmtId="184" fontId="34" fillId="6" borderId="1" xfId="21" applyNumberFormat="1" applyFont="1" applyFill="1" applyBorder="1" applyAlignment="1">
      <alignment horizontal="right" vertical="center" wrapText="1"/>
    </xf>
    <xf numFmtId="0" fontId="34" fillId="6" borderId="1" xfId="20" applyFont="1" applyFill="1" applyBorder="1" applyAlignment="1">
      <alignment horizontal="center" vertical="center" wrapText="1"/>
    </xf>
    <xf numFmtId="40" fontId="34" fillId="6" borderId="1" xfId="20" applyNumberFormat="1" applyFont="1" applyFill="1" applyBorder="1" applyAlignment="1">
      <alignment horizontal="right" vertical="center" wrapText="1"/>
    </xf>
    <xf numFmtId="0" fontId="34" fillId="6" borderId="1" xfId="20" applyFont="1" applyFill="1" applyBorder="1" applyAlignment="1">
      <alignment vertical="center" wrapText="1"/>
    </xf>
    <xf numFmtId="0" fontId="34" fillId="0" borderId="1" xfId="20" applyFont="1" applyFill="1" applyBorder="1" applyAlignment="1">
      <alignment vertical="center" wrapText="1"/>
    </xf>
    <xf numFmtId="183" fontId="39" fillId="0" borderId="1" xfId="19" applyFont="1" applyBorder="1" applyAlignment="1">
      <alignment vertical="center" wrapText="1"/>
    </xf>
    <xf numFmtId="40" fontId="39" fillId="7" borderId="1" xfId="20" applyNumberFormat="1" applyFont="1" applyFill="1" applyBorder="1" applyAlignment="1">
      <alignment horizontal="right" vertical="center" wrapText="1"/>
    </xf>
    <xf numFmtId="40" fontId="39" fillId="6" borderId="1" xfId="20" applyNumberFormat="1" applyFont="1" applyFill="1" applyBorder="1" applyAlignment="1">
      <alignment horizontal="right" vertical="center" wrapText="1"/>
    </xf>
    <xf numFmtId="183" fontId="34" fillId="0" borderId="1" xfId="19" applyFont="1" applyFill="1" applyBorder="1" applyAlignment="1">
      <alignment horizontal="left" vertical="center" wrapText="1"/>
    </xf>
    <xf numFmtId="183" fontId="34" fillId="6" borderId="1" xfId="19" applyFont="1" applyFill="1" applyBorder="1" applyAlignment="1">
      <alignment vertical="center" wrapText="1"/>
    </xf>
    <xf numFmtId="4" fontId="34" fillId="0" borderId="1" xfId="10" applyNumberFormat="1" applyFont="1" applyBorder="1" applyAlignment="1">
      <alignment horizontal="left" vertical="center" wrapText="1"/>
    </xf>
    <xf numFmtId="9" fontId="34" fillId="6" borderId="1" xfId="20" applyNumberFormat="1" applyFont="1" applyFill="1" applyBorder="1" applyAlignment="1">
      <alignment horizontal="center" vertical="center" wrapText="1"/>
    </xf>
    <xf numFmtId="4" fontId="42" fillId="3" borderId="9" xfId="0" applyNumberFormat="1" applyFont="1" applyFill="1" applyBorder="1" applyAlignment="1">
      <alignment horizontal="right" vertical="center"/>
    </xf>
    <xf numFmtId="185" fontId="37" fillId="2" borderId="1" xfId="10" quotePrefix="1" applyNumberFormat="1" applyFont="1" applyFill="1" applyBorder="1" applyAlignment="1">
      <alignment horizontal="center" vertical="center"/>
    </xf>
    <xf numFmtId="4" fontId="42" fillId="3" borderId="1" xfId="0" applyNumberFormat="1" applyFont="1" applyFill="1" applyBorder="1" applyAlignment="1">
      <alignment horizontal="right" vertical="center"/>
    </xf>
    <xf numFmtId="4" fontId="42" fillId="0" borderId="0" xfId="0" applyNumberFormat="1" applyFont="1" applyAlignment="1">
      <alignment horizontal="right" vertical="center"/>
    </xf>
    <xf numFmtId="3" fontId="34" fillId="0" borderId="0" xfId="10" applyNumberFormat="1" applyFont="1" applyBorder="1" applyAlignment="1">
      <alignment vertical="center"/>
    </xf>
    <xf numFmtId="4" fontId="29" fillId="0" borderId="1" xfId="10" applyNumberFormat="1" applyFont="1" applyFill="1" applyBorder="1" applyAlignment="1">
      <alignment vertical="center" wrapText="1"/>
    </xf>
    <xf numFmtId="4" fontId="38" fillId="5" borderId="1" xfId="10" applyNumberFormat="1" applyFont="1" applyFill="1" applyBorder="1" applyAlignment="1">
      <alignment horizontal="center" vertical="center"/>
    </xf>
    <xf numFmtId="4" fontId="34" fillId="0" borderId="0" xfId="10" applyNumberFormat="1" applyFont="1" applyBorder="1" applyAlignment="1">
      <alignment horizontal="center" vertical="center"/>
    </xf>
    <xf numFmtId="184" fontId="41" fillId="7" borderId="1" xfId="21" applyNumberFormat="1" applyFont="1" applyFill="1" applyBorder="1" applyAlignment="1">
      <alignment horizontal="right" vertical="center" wrapText="1"/>
    </xf>
    <xf numFmtId="0" fontId="19" fillId="4" borderId="0" xfId="4" applyFont="1" applyFill="1" applyAlignment="1" applyProtection="1">
      <alignment horizontal="left" vertical="center" wrapText="1"/>
      <protection locked="0"/>
    </xf>
    <xf numFmtId="0" fontId="19" fillId="4" borderId="0" xfId="4" applyFont="1" applyFill="1" applyAlignment="1" applyProtection="1">
      <alignment horizontal="left" vertical="center"/>
      <protection locked="0"/>
    </xf>
    <xf numFmtId="0" fontId="14" fillId="4" borderId="0" xfId="4" applyFont="1" applyFill="1" applyAlignment="1" applyProtection="1">
      <alignment horizontal="left" vertical="center" wrapText="1"/>
      <protection locked="0"/>
    </xf>
    <xf numFmtId="0" fontId="17" fillId="4" borderId="0" xfId="4" applyFont="1" applyFill="1" applyAlignment="1" applyProtection="1">
      <alignment horizontal="left" vertical="center"/>
      <protection locked="0"/>
    </xf>
    <xf numFmtId="0" fontId="44" fillId="6" borderId="3" xfId="4" applyFont="1" applyFill="1" applyBorder="1" applyAlignment="1" applyProtection="1">
      <alignment horizontal="left" vertical="center"/>
      <protection locked="0"/>
    </xf>
    <xf numFmtId="14" fontId="11" fillId="6" borderId="1" xfId="4" applyNumberFormat="1" applyFont="1" applyFill="1" applyBorder="1" applyAlignment="1" applyProtection="1">
      <alignment horizontal="center" vertical="center"/>
      <protection locked="0"/>
    </xf>
    <xf numFmtId="180" fontId="11" fillId="6" borderId="9" xfId="4" applyNumberFormat="1" applyFont="1" applyFill="1" applyBorder="1" applyAlignment="1" applyProtection="1">
      <alignment horizontal="center" vertical="center"/>
      <protection locked="0"/>
    </xf>
    <xf numFmtId="180" fontId="11" fillId="6" borderId="10" xfId="4" applyNumberFormat="1" applyFont="1" applyFill="1" applyBorder="1" applyAlignment="1" applyProtection="1">
      <alignment horizontal="center" vertical="center"/>
      <protection locked="0"/>
    </xf>
    <xf numFmtId="180" fontId="11" fillId="6" borderId="11" xfId="4" applyNumberFormat="1" applyFont="1" applyFill="1" applyBorder="1" applyAlignment="1" applyProtection="1">
      <alignment horizontal="center" vertical="center"/>
      <protection locked="0"/>
    </xf>
    <xf numFmtId="0" fontId="11" fillId="0" borderId="0" xfId="4" applyFont="1" applyAlignment="1" applyProtection="1">
      <alignment horizontal="left" vertical="justify"/>
      <protection locked="0"/>
    </xf>
    <xf numFmtId="181" fontId="11" fillId="6" borderId="9" xfId="4" applyNumberFormat="1" applyFont="1" applyFill="1" applyBorder="1" applyAlignment="1" applyProtection="1">
      <alignment horizontal="center" vertical="center"/>
    </xf>
    <xf numFmtId="181" fontId="11" fillId="6" borderId="10" xfId="4" applyNumberFormat="1" applyFont="1" applyFill="1" applyBorder="1" applyAlignment="1" applyProtection="1">
      <alignment horizontal="center" vertical="center"/>
    </xf>
    <xf numFmtId="181" fontId="11" fillId="6" borderId="11" xfId="4" applyNumberFormat="1" applyFont="1" applyFill="1" applyBorder="1" applyAlignment="1" applyProtection="1">
      <alignment horizontal="center" vertical="center"/>
    </xf>
    <xf numFmtId="1" fontId="11" fillId="6" borderId="1" xfId="4" applyNumberFormat="1" applyFont="1" applyFill="1" applyBorder="1" applyAlignment="1" applyProtection="1">
      <alignment horizontal="center" vertical="center"/>
      <protection locked="0"/>
    </xf>
    <xf numFmtId="181" fontId="11" fillId="6" borderId="9" xfId="4" quotePrefix="1" applyNumberFormat="1" applyFont="1" applyFill="1" applyBorder="1" applyAlignment="1" applyProtection="1">
      <alignment horizontal="center" vertical="center"/>
    </xf>
    <xf numFmtId="183" fontId="25" fillId="6" borderId="9" xfId="19" applyFont="1" applyFill="1" applyBorder="1" applyAlignment="1">
      <alignment horizontal="left" vertical="center" wrapText="1"/>
    </xf>
    <xf numFmtId="183" fontId="25" fillId="6" borderId="10" xfId="19" applyFont="1" applyFill="1" applyBorder="1" applyAlignment="1">
      <alignment horizontal="left" vertical="center" wrapText="1"/>
    </xf>
    <xf numFmtId="183" fontId="25" fillId="6" borderId="11" xfId="19" applyFont="1" applyFill="1" applyBorder="1" applyAlignment="1">
      <alignment horizontal="left" vertical="center" wrapText="1"/>
    </xf>
    <xf numFmtId="181" fontId="11" fillId="6" borderId="9" xfId="4" applyNumberFormat="1" applyFont="1" applyFill="1" applyBorder="1" applyAlignment="1" applyProtection="1">
      <alignment horizontal="center" vertical="center"/>
      <protection locked="0"/>
    </xf>
    <xf numFmtId="181" fontId="11" fillId="6" borderId="10" xfId="4" applyNumberFormat="1" applyFont="1" applyFill="1" applyBorder="1" applyAlignment="1" applyProtection="1">
      <alignment horizontal="center" vertical="center"/>
      <protection locked="0"/>
    </xf>
    <xf numFmtId="181" fontId="11" fillId="6" borderId="11" xfId="4" applyNumberFormat="1" applyFont="1" applyFill="1" applyBorder="1" applyAlignment="1" applyProtection="1">
      <alignment horizontal="center" vertical="center"/>
      <protection locked="0"/>
    </xf>
    <xf numFmtId="0" fontId="11" fillId="6" borderId="9" xfId="4" applyFont="1" applyFill="1" applyBorder="1" applyAlignment="1" applyProtection="1">
      <alignment horizontal="center" vertical="center"/>
      <protection locked="0"/>
    </xf>
    <xf numFmtId="0" fontId="11" fillId="6" borderId="10" xfId="4" applyFont="1" applyFill="1" applyBorder="1" applyAlignment="1" applyProtection="1">
      <alignment horizontal="center" vertical="center"/>
      <protection locked="0"/>
    </xf>
    <xf numFmtId="0" fontId="11" fillId="6" borderId="11" xfId="4" applyFont="1" applyFill="1" applyBorder="1" applyAlignment="1" applyProtection="1">
      <alignment horizontal="center" vertical="center"/>
      <protection locked="0"/>
    </xf>
    <xf numFmtId="0" fontId="11" fillId="4" borderId="0" xfId="4" applyFont="1" applyFill="1" applyAlignment="1" applyProtection="1">
      <alignment horizontal="center" vertical="center"/>
      <protection locked="0"/>
    </xf>
    <xf numFmtId="0" fontId="12" fillId="6" borderId="9" xfId="4" applyFont="1" applyFill="1" applyBorder="1" applyAlignment="1" applyProtection="1">
      <alignment horizontal="left" vertical="center"/>
      <protection locked="0"/>
    </xf>
    <xf numFmtId="0" fontId="12" fillId="6" borderId="10" xfId="4" applyFont="1" applyFill="1" applyBorder="1" applyAlignment="1" applyProtection="1">
      <alignment horizontal="left" vertical="center"/>
      <protection locked="0"/>
    </xf>
    <xf numFmtId="0" fontId="12" fillId="6" borderId="11" xfId="4" applyFont="1" applyFill="1" applyBorder="1" applyAlignment="1" applyProtection="1">
      <alignment horizontal="left" vertical="center"/>
      <protection locked="0"/>
    </xf>
    <xf numFmtId="0" fontId="23" fillId="6" borderId="9" xfId="4" applyFont="1" applyFill="1" applyBorder="1" applyAlignment="1" applyProtection="1">
      <alignment horizontal="left" vertical="center"/>
      <protection locked="0"/>
    </xf>
    <xf numFmtId="0" fontId="23" fillId="6" borderId="10" xfId="4" applyFont="1" applyFill="1" applyBorder="1" applyAlignment="1" applyProtection="1">
      <alignment horizontal="left" vertical="center"/>
      <protection locked="0"/>
    </xf>
    <xf numFmtId="0" fontId="23" fillId="6" borderId="11" xfId="4" applyFont="1" applyFill="1" applyBorder="1" applyAlignment="1" applyProtection="1">
      <alignment horizontal="left" vertical="center"/>
      <protection locked="0"/>
    </xf>
    <xf numFmtId="0" fontId="12" fillId="0" borderId="0" xfId="4" applyFont="1" applyAlignment="1" applyProtection="1">
      <alignment horizontal="left" vertical="justify"/>
      <protection locked="0"/>
    </xf>
    <xf numFmtId="0" fontId="11" fillId="6" borderId="0" xfId="4" applyFont="1" applyFill="1" applyBorder="1" applyAlignment="1" applyProtection="1">
      <alignment horizontal="left" vertical="center" wrapText="1"/>
      <protection locked="0"/>
    </xf>
    <xf numFmtId="0" fontId="11" fillId="6" borderId="2" xfId="4" applyFont="1" applyFill="1" applyBorder="1" applyAlignment="1" applyProtection="1">
      <alignment horizontal="left" vertical="center" wrapText="1"/>
      <protection locked="0"/>
    </xf>
    <xf numFmtId="0" fontId="13" fillId="6" borderId="9" xfId="8" applyFont="1" applyFill="1" applyBorder="1" applyAlignment="1" applyProtection="1">
      <alignment horizontal="center" vertical="center"/>
      <protection locked="0"/>
    </xf>
    <xf numFmtId="0" fontId="13" fillId="6" borderId="10" xfId="8" applyFont="1" applyFill="1" applyBorder="1" applyAlignment="1" applyProtection="1">
      <alignment horizontal="center" vertical="center"/>
      <protection locked="0"/>
    </xf>
    <xf numFmtId="0" fontId="13" fillId="6" borderId="11" xfId="8" applyFont="1" applyFill="1" applyBorder="1" applyAlignment="1" applyProtection="1">
      <alignment horizontal="center" vertical="center"/>
      <protection locked="0"/>
    </xf>
    <xf numFmtId="3" fontId="37" fillId="2" borderId="9" xfId="10" quotePrefix="1" applyNumberFormat="1" applyFont="1" applyFill="1" applyBorder="1" applyAlignment="1">
      <alignment horizontal="center" vertical="center"/>
    </xf>
    <xf numFmtId="3" fontId="37" fillId="2" borderId="10" xfId="10" quotePrefix="1" applyNumberFormat="1" applyFont="1" applyFill="1" applyBorder="1" applyAlignment="1">
      <alignment horizontal="center" vertical="center"/>
    </xf>
    <xf numFmtId="3" fontId="37" fillId="2" borderId="11" xfId="10" quotePrefix="1" applyNumberFormat="1" applyFont="1" applyFill="1" applyBorder="1" applyAlignment="1">
      <alignment horizontal="center" vertical="center"/>
    </xf>
    <xf numFmtId="4" fontId="36" fillId="2" borderId="0" xfId="3" applyNumberFormat="1" applyFont="1" applyFill="1" applyBorder="1" applyAlignment="1">
      <alignment horizontal="left" vertical="center"/>
    </xf>
    <xf numFmtId="4" fontId="33" fillId="2" borderId="0" xfId="3" applyNumberFormat="1" applyFont="1" applyFill="1" applyBorder="1" applyAlignment="1">
      <alignment horizontal="left" vertical="center"/>
    </xf>
    <xf numFmtId="0" fontId="43" fillId="6" borderId="0" xfId="4" applyFont="1" applyFill="1" applyBorder="1" applyAlignment="1">
      <alignment horizontal="left" vertical="center"/>
    </xf>
    <xf numFmtId="4" fontId="37" fillId="2" borderId="1" xfId="10" applyNumberFormat="1" applyFont="1" applyFill="1" applyBorder="1" applyAlignment="1">
      <alignment vertical="center" wrapText="1"/>
    </xf>
    <xf numFmtId="4" fontId="34" fillId="0" borderId="1" xfId="5" applyNumberFormat="1" applyFont="1" applyBorder="1" applyAlignment="1">
      <alignment vertical="center" wrapText="1"/>
    </xf>
    <xf numFmtId="0" fontId="45" fillId="0" borderId="1" xfId="20" applyFont="1" applyFill="1" applyBorder="1" applyAlignment="1">
      <alignment vertical="center" wrapText="1"/>
    </xf>
  </cellXfs>
  <cellStyles count="24">
    <cellStyle name="_ET_STYLE_NoName_00_" xfId="22" xr:uid="{00000000-0005-0000-0000-000000000000}"/>
    <cellStyle name="Besuchter Hyperlink_budget BMW Deal…ng 20070530.xls" xfId="1" xr:uid="{00000000-0005-0000-0000-000001000000}"/>
    <cellStyle name="Dezimal 2" xfId="11" xr:uid="{00000000-0005-0000-0000-000002000000}"/>
    <cellStyle name="Euro" xfId="2" xr:uid="{00000000-0005-0000-0000-000003000000}"/>
    <cellStyle name="Normal 2" xfId="3" xr:uid="{00000000-0005-0000-0000-000004000000}"/>
    <cellStyle name="Normal 2 2" xfId="15" xr:uid="{00000000-0005-0000-0000-000005000000}"/>
    <cellStyle name="Normal 3" xfId="4" xr:uid="{00000000-0005-0000-0000-000006000000}"/>
    <cellStyle name="Normal_mck_ceocircle_20060228" xfId="10" xr:uid="{00000000-0005-0000-0000-000007000000}"/>
    <cellStyle name="Normal_Sheet1" xfId="20" xr:uid="{00000000-0005-0000-0000-000008000000}"/>
    <cellStyle name="Standard 2" xfId="12" xr:uid="{00000000-0005-0000-0000-000009000000}"/>
    <cellStyle name="Standard 4" xfId="13" xr:uid="{00000000-0005-0000-0000-00000A000000}"/>
    <cellStyle name="Standard_080529_FB_Verkaufsstundensätze gkk" xfId="14" xr:uid="{00000000-0005-0000-0000-00000B000000}"/>
    <cellStyle name="Standard_budget BMW Deal…ng 20070530.xls" xfId="5" xr:uid="{00000000-0005-0000-0000-00000C000000}"/>
    <cellStyle name="Style 1" xfId="6" xr:uid="{00000000-0005-0000-0000-00000D000000}"/>
    <cellStyle name="百分比" xfId="17" builtinId="5"/>
    <cellStyle name="常规" xfId="0" builtinId="0"/>
    <cellStyle name="常规 14" xfId="19" xr:uid="{00000000-0005-0000-0000-000010000000}"/>
    <cellStyle name="常规 2" xfId="7" xr:uid="{00000000-0005-0000-0000-000011000000}"/>
    <cellStyle name="常规 3" xfId="23" xr:uid="{00000000-0005-0000-0000-000012000000}"/>
    <cellStyle name="常规_提案报价样本 2005" xfId="21" xr:uid="{00000000-0005-0000-0000-000013000000}"/>
    <cellStyle name="超链接" xfId="8" builtinId="8"/>
    <cellStyle name="千位分隔" xfId="18" builtinId="3"/>
    <cellStyle name="样式 1" xfId="9" xr:uid="{00000000-0005-0000-0000-000016000000}"/>
    <cellStyle name="样式 1 2" xfId="16" xr:uid="{00000000-0005-0000-0000-000017000000}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328840</xdr:colOff>
      <xdr:row>0</xdr:row>
      <xdr:rowOff>90715</xdr:rowOff>
    </xdr:from>
    <xdr:to>
      <xdr:col>13</xdr:col>
      <xdr:colOff>240554</xdr:colOff>
      <xdr:row>0</xdr:row>
      <xdr:rowOff>909865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75715" y="90715"/>
          <a:ext cx="2383678" cy="819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nhongdi@cct.c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53"/>
  <sheetViews>
    <sheetView tabSelected="1" view="pageBreakPreview" topLeftCell="A25" zoomScale="84" zoomScaleNormal="100" zoomScaleSheetLayoutView="84" workbookViewId="0">
      <selection activeCell="B2" sqref="B2"/>
    </sheetView>
  </sheetViews>
  <sheetFormatPr defaultColWidth="9" defaultRowHeight="15"/>
  <cols>
    <col min="1" max="1" width="3" style="1" customWidth="1"/>
    <col min="2" max="3" width="9" style="1"/>
    <col min="4" max="4" width="13.265625" style="1" customWidth="1"/>
    <col min="5" max="5" width="9" style="1" customWidth="1"/>
    <col min="6" max="6" width="16.1328125" style="1" bestFit="1" customWidth="1"/>
    <col min="7" max="7" width="9" style="1"/>
    <col min="8" max="9" width="5.86328125" style="1" customWidth="1"/>
    <col min="10" max="10" width="9" style="1"/>
    <col min="11" max="11" width="13.46484375" style="1" bestFit="1" customWidth="1"/>
    <col min="12" max="12" width="9.265625" style="1" customWidth="1"/>
    <col min="13" max="13" width="9.59765625" style="1" customWidth="1"/>
    <col min="14" max="14" width="10.1328125" style="1" customWidth="1"/>
    <col min="15" max="15" width="9.46484375" style="1" bestFit="1" customWidth="1"/>
    <col min="16" max="16384" width="9" style="1"/>
  </cols>
  <sheetData>
    <row r="1" spans="2:14" ht="75.75" customHeight="1">
      <c r="B1" s="104" t="s">
        <v>60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2:14" ht="31.5" customHeight="1">
      <c r="B2" s="2" t="s">
        <v>12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 spans="2:14" ht="15.45">
      <c r="B3" s="5" t="s">
        <v>51</v>
      </c>
      <c r="C3" s="6"/>
      <c r="D3" s="6" t="s">
        <v>66</v>
      </c>
      <c r="E3" s="6"/>
      <c r="F3" s="6"/>
      <c r="G3" s="6"/>
      <c r="H3" s="6"/>
      <c r="I3" s="6"/>
      <c r="J3" s="6"/>
      <c r="K3" s="40"/>
      <c r="L3" s="105"/>
      <c r="M3" s="105"/>
      <c r="N3" s="105"/>
    </row>
    <row r="4" spans="2:14" ht="15.45">
      <c r="B4" s="5" t="s">
        <v>11</v>
      </c>
      <c r="C4" s="6"/>
      <c r="D4" s="36" t="s">
        <v>105</v>
      </c>
      <c r="E4" s="36"/>
      <c r="F4" s="36"/>
      <c r="G4" s="36"/>
      <c r="H4" s="36"/>
      <c r="I4" s="36"/>
      <c r="J4" s="36"/>
      <c r="K4" s="41"/>
      <c r="L4" s="106"/>
      <c r="M4" s="107"/>
      <c r="N4" s="108"/>
    </row>
    <row r="5" spans="2:14" ht="15.45">
      <c r="B5" s="2" t="s">
        <v>14</v>
      </c>
      <c r="C5" s="3"/>
      <c r="D5" s="3" t="s">
        <v>106</v>
      </c>
      <c r="E5" s="21"/>
      <c r="F5" s="21"/>
      <c r="G5" s="21"/>
      <c r="H5" s="21"/>
      <c r="I5" s="21"/>
      <c r="J5" s="21"/>
      <c r="K5" s="21"/>
      <c r="L5" s="113"/>
      <c r="M5" s="113"/>
      <c r="N5" s="113"/>
    </row>
    <row r="6" spans="2:14" ht="15.45">
      <c r="B6" s="7" t="s">
        <v>19</v>
      </c>
      <c r="C6" s="8"/>
      <c r="D6" s="8"/>
      <c r="E6" s="22"/>
      <c r="F6" s="22"/>
      <c r="G6" s="22"/>
      <c r="H6" s="22"/>
      <c r="I6" s="22"/>
      <c r="J6" s="22"/>
      <c r="K6" s="22"/>
      <c r="L6" s="35"/>
      <c r="M6" s="22"/>
      <c r="N6" s="23"/>
    </row>
    <row r="7" spans="2:14" ht="18.75" customHeight="1">
      <c r="B7" s="9"/>
      <c r="C7" s="3" t="s">
        <v>10</v>
      </c>
      <c r="D7" s="3"/>
      <c r="E7" s="132" t="s">
        <v>104</v>
      </c>
      <c r="F7" s="132"/>
      <c r="G7" s="132"/>
      <c r="H7" s="132"/>
      <c r="I7" s="132"/>
      <c r="J7" s="132"/>
      <c r="K7" s="133"/>
      <c r="L7" s="121"/>
      <c r="M7" s="122"/>
      <c r="N7" s="123"/>
    </row>
    <row r="8" spans="2:14">
      <c r="B8" s="9"/>
      <c r="C8" s="3" t="s">
        <v>9</v>
      </c>
      <c r="D8" s="3"/>
      <c r="E8" s="21" t="s">
        <v>8</v>
      </c>
      <c r="F8" s="24" t="s">
        <v>107</v>
      </c>
      <c r="G8" s="21"/>
      <c r="H8" s="21"/>
      <c r="I8" s="21"/>
      <c r="J8" s="21"/>
      <c r="K8" s="21"/>
      <c r="L8" s="121"/>
      <c r="M8" s="122"/>
      <c r="N8" s="123"/>
    </row>
    <row r="9" spans="2:14">
      <c r="B9" s="9"/>
      <c r="C9" s="3"/>
      <c r="D9" s="3"/>
      <c r="E9" s="21" t="s">
        <v>7</v>
      </c>
      <c r="F9" s="24" t="s">
        <v>108</v>
      </c>
      <c r="G9" s="21"/>
      <c r="H9" s="21"/>
      <c r="I9" s="21"/>
      <c r="J9" s="21"/>
      <c r="K9" s="21"/>
      <c r="L9" s="121"/>
      <c r="M9" s="122"/>
      <c r="N9" s="123"/>
    </row>
    <row r="10" spans="2:14">
      <c r="B10" s="9"/>
      <c r="C10" s="3"/>
      <c r="D10" s="3"/>
      <c r="E10" s="21" t="s">
        <v>6</v>
      </c>
      <c r="F10" s="21" t="s">
        <v>109</v>
      </c>
      <c r="G10" s="21"/>
      <c r="H10" s="21"/>
      <c r="I10" s="21"/>
      <c r="J10" s="21"/>
      <c r="K10" s="21"/>
      <c r="L10" s="121"/>
      <c r="M10" s="122"/>
      <c r="N10" s="123"/>
    </row>
    <row r="11" spans="2:14">
      <c r="B11" s="9"/>
      <c r="C11" s="3"/>
      <c r="D11" s="3"/>
      <c r="E11" s="21" t="s">
        <v>5</v>
      </c>
      <c r="F11" s="25">
        <v>18811511552</v>
      </c>
      <c r="G11" s="21"/>
      <c r="H11" s="21"/>
      <c r="I11" s="21"/>
      <c r="J11" s="21"/>
      <c r="K11" s="21"/>
      <c r="L11" s="121"/>
      <c r="M11" s="122"/>
      <c r="N11" s="123"/>
    </row>
    <row r="12" spans="2:14">
      <c r="B12" s="9"/>
      <c r="C12" s="3"/>
      <c r="D12" s="3"/>
      <c r="E12" s="21" t="s">
        <v>4</v>
      </c>
      <c r="F12" s="21"/>
      <c r="G12" s="21"/>
      <c r="H12" s="21"/>
      <c r="I12" s="21"/>
      <c r="J12" s="21"/>
      <c r="K12" s="21"/>
      <c r="L12" s="121"/>
      <c r="M12" s="122"/>
      <c r="N12" s="123"/>
    </row>
    <row r="13" spans="2:14">
      <c r="B13" s="10"/>
      <c r="C13" s="11"/>
      <c r="D13" s="11"/>
      <c r="E13" s="26" t="s">
        <v>3</v>
      </c>
      <c r="F13" s="27" t="s">
        <v>110</v>
      </c>
      <c r="G13" s="26"/>
      <c r="H13" s="26"/>
      <c r="I13" s="26"/>
      <c r="J13" s="26"/>
      <c r="K13" s="26"/>
      <c r="L13" s="134"/>
      <c r="M13" s="135"/>
      <c r="N13" s="136"/>
    </row>
    <row r="14" spans="2:14" ht="15.45">
      <c r="B14" s="7" t="s">
        <v>2</v>
      </c>
      <c r="C14" s="8"/>
      <c r="D14" s="8"/>
      <c r="E14" s="22"/>
      <c r="F14" s="22"/>
      <c r="G14" s="22"/>
      <c r="H14" s="22"/>
      <c r="I14" s="22"/>
      <c r="J14" s="22"/>
      <c r="K14" s="22"/>
      <c r="L14" s="22"/>
      <c r="M14" s="22"/>
      <c r="N14" s="23"/>
    </row>
    <row r="15" spans="2:14" ht="25" customHeight="1">
      <c r="B15" s="9"/>
      <c r="C15" s="3"/>
      <c r="D15" s="3"/>
      <c r="E15" s="115" t="s">
        <v>45</v>
      </c>
      <c r="F15" s="116"/>
      <c r="G15" s="116"/>
      <c r="H15" s="116"/>
      <c r="I15" s="116"/>
      <c r="J15" s="117"/>
      <c r="K15" s="28"/>
      <c r="L15" s="118">
        <f>'Service Detail'!G9</f>
        <v>68000</v>
      </c>
      <c r="M15" s="119"/>
      <c r="N15" s="120"/>
    </row>
    <row r="16" spans="2:14" ht="25" customHeight="1">
      <c r="B16" s="9"/>
      <c r="C16" s="3"/>
      <c r="D16" s="3"/>
      <c r="E16" s="115" t="s">
        <v>53</v>
      </c>
      <c r="F16" s="116"/>
      <c r="G16" s="116"/>
      <c r="H16" s="116"/>
      <c r="I16" s="116"/>
      <c r="J16" s="117"/>
      <c r="K16" s="28"/>
      <c r="L16" s="118">
        <f>'Service Detail'!G13</f>
        <v>400</v>
      </c>
      <c r="M16" s="119"/>
      <c r="N16" s="120"/>
    </row>
    <row r="17" spans="2:18" ht="25" customHeight="1">
      <c r="B17" s="9"/>
      <c r="C17" s="3"/>
      <c r="D17" s="3"/>
      <c r="E17" s="115" t="s">
        <v>46</v>
      </c>
      <c r="F17" s="116"/>
      <c r="G17" s="116"/>
      <c r="H17" s="116"/>
      <c r="I17" s="116"/>
      <c r="J17" s="117"/>
      <c r="K17" s="28"/>
      <c r="L17" s="118">
        <f>'Service Detail'!G18</f>
        <v>7600</v>
      </c>
      <c r="M17" s="119"/>
      <c r="N17" s="120"/>
    </row>
    <row r="18" spans="2:18" ht="25" customHeight="1">
      <c r="B18" s="9"/>
      <c r="C18" s="3"/>
      <c r="D18" s="3"/>
      <c r="E18" s="115" t="s">
        <v>47</v>
      </c>
      <c r="F18" s="116"/>
      <c r="G18" s="116" t="s">
        <v>41</v>
      </c>
      <c r="H18" s="116"/>
      <c r="I18" s="116" t="s">
        <v>41</v>
      </c>
      <c r="J18" s="117"/>
      <c r="K18" s="28"/>
      <c r="L18" s="118">
        <f>'Service Detail'!G24</f>
        <v>14507.6</v>
      </c>
      <c r="M18" s="119"/>
      <c r="N18" s="120"/>
    </row>
    <row r="19" spans="2:18" ht="25" customHeight="1">
      <c r="B19" s="9"/>
      <c r="C19" s="3"/>
      <c r="D19" s="3"/>
      <c r="E19" s="115" t="s">
        <v>48</v>
      </c>
      <c r="F19" s="116"/>
      <c r="G19" s="116" t="s">
        <v>42</v>
      </c>
      <c r="H19" s="116"/>
      <c r="I19" s="116" t="s">
        <v>42</v>
      </c>
      <c r="J19" s="117"/>
      <c r="K19" s="28"/>
      <c r="L19" s="118">
        <f>'Service Detail'!G32</f>
        <v>11080</v>
      </c>
      <c r="M19" s="119"/>
      <c r="N19" s="120"/>
    </row>
    <row r="20" spans="2:18" ht="25" customHeight="1">
      <c r="B20" s="9"/>
      <c r="C20" s="3"/>
      <c r="D20" s="3"/>
      <c r="E20" s="115" t="s">
        <v>49</v>
      </c>
      <c r="F20" s="116"/>
      <c r="G20" s="116"/>
      <c r="H20" s="116"/>
      <c r="I20" s="116"/>
      <c r="J20" s="117"/>
      <c r="K20" s="28"/>
      <c r="L20" s="118">
        <f>'Service Detail'!G36</f>
        <v>24000</v>
      </c>
      <c r="M20" s="119"/>
      <c r="N20" s="120"/>
    </row>
    <row r="21" spans="2:18" ht="25" customHeight="1">
      <c r="B21" s="9"/>
      <c r="C21" s="3"/>
      <c r="D21" s="3"/>
      <c r="E21" s="115" t="s">
        <v>50</v>
      </c>
      <c r="F21" s="116"/>
      <c r="G21" s="116" t="s">
        <v>43</v>
      </c>
      <c r="H21" s="116"/>
      <c r="I21" s="116" t="s">
        <v>43</v>
      </c>
      <c r="J21" s="117"/>
      <c r="K21" s="28"/>
      <c r="L21" s="118">
        <f>'Service Detail'!G44</f>
        <v>10340</v>
      </c>
      <c r="M21" s="119"/>
      <c r="N21" s="120"/>
    </row>
    <row r="22" spans="2:18" ht="25" customHeight="1">
      <c r="B22" s="9"/>
      <c r="C22" s="3"/>
      <c r="D22" s="3"/>
      <c r="E22" s="115" t="s">
        <v>56</v>
      </c>
      <c r="F22" s="116"/>
      <c r="G22" s="116" t="s">
        <v>44</v>
      </c>
      <c r="H22" s="116"/>
      <c r="I22" s="116" t="s">
        <v>44</v>
      </c>
      <c r="J22" s="117"/>
      <c r="K22" s="29"/>
      <c r="L22" s="118">
        <f>SUM(L15:N21)*0.1</f>
        <v>13592.760000000002</v>
      </c>
      <c r="M22" s="119"/>
      <c r="N22" s="120"/>
    </row>
    <row r="23" spans="2:18" ht="25" customHeight="1">
      <c r="B23" s="9"/>
      <c r="C23" s="3"/>
      <c r="D23" s="3"/>
      <c r="E23" s="125" t="s">
        <v>26</v>
      </c>
      <c r="F23" s="126"/>
      <c r="G23" s="126"/>
      <c r="H23" s="126"/>
      <c r="I23" s="126"/>
      <c r="J23" s="127"/>
      <c r="K23" s="30" t="s">
        <v>28</v>
      </c>
      <c r="L23" s="118">
        <f>SUM(L15:N22)</f>
        <v>149520.36000000002</v>
      </c>
      <c r="M23" s="119"/>
      <c r="N23" s="120"/>
    </row>
    <row r="24" spans="2:18" ht="25" customHeight="1">
      <c r="B24" s="9"/>
      <c r="C24" s="3"/>
      <c r="D24" s="3"/>
      <c r="E24" s="128" t="s">
        <v>33</v>
      </c>
      <c r="F24" s="129"/>
      <c r="G24" s="129"/>
      <c r="H24" s="129"/>
      <c r="I24" s="129"/>
      <c r="J24" s="130"/>
      <c r="K24" s="29" t="s">
        <v>34</v>
      </c>
      <c r="L24" s="110"/>
      <c r="M24" s="111"/>
      <c r="N24" s="112"/>
    </row>
    <row r="25" spans="2:18" ht="25" customHeight="1">
      <c r="B25" s="9"/>
      <c r="C25" s="3"/>
      <c r="D25" s="3"/>
      <c r="E25" s="31" t="s">
        <v>31</v>
      </c>
      <c r="F25" s="30"/>
      <c r="G25" s="30"/>
      <c r="H25" s="30"/>
      <c r="I25" s="30"/>
      <c r="J25" s="32"/>
      <c r="K25" s="29"/>
      <c r="L25" s="110">
        <v>0</v>
      </c>
      <c r="M25" s="111"/>
      <c r="N25" s="112"/>
    </row>
    <row r="26" spans="2:18" ht="25" customHeight="1">
      <c r="B26" s="9"/>
      <c r="C26" s="3"/>
      <c r="D26" s="3"/>
      <c r="E26" s="31" t="s">
        <v>40</v>
      </c>
      <c r="F26" s="30"/>
      <c r="G26" s="30"/>
      <c r="H26" s="30"/>
      <c r="I26" s="30"/>
      <c r="J26" s="32"/>
      <c r="K26" s="33" t="s">
        <v>32</v>
      </c>
      <c r="L26" s="114">
        <f>IF(K24="goods",0,IF(K26="NA",0,IF(K28="NA",ROUND(L23/(1-K29*(1+12%)-K26)*K26,2),ROUND(L23*(1+K28)/(1-K28*12%-K26)/(1+K28)*K26,2))))</f>
        <v>0</v>
      </c>
      <c r="M26" s="111"/>
      <c r="N26" s="112"/>
    </row>
    <row r="27" spans="2:18" ht="25" customHeight="1">
      <c r="B27" s="9"/>
      <c r="C27" s="3"/>
      <c r="D27" s="3"/>
      <c r="E27" s="125" t="s">
        <v>57</v>
      </c>
      <c r="F27" s="126"/>
      <c r="G27" s="126"/>
      <c r="H27" s="126"/>
      <c r="I27" s="126"/>
      <c r="J27" s="127"/>
      <c r="K27" s="30" t="s">
        <v>29</v>
      </c>
      <c r="L27" s="110">
        <f>SUM(L23:N26)</f>
        <v>149520.36000000002</v>
      </c>
      <c r="M27" s="111"/>
      <c r="N27" s="112"/>
    </row>
    <row r="28" spans="2:18" ht="25" customHeight="1">
      <c r="B28" s="9"/>
      <c r="C28" s="3"/>
      <c r="D28" s="3"/>
      <c r="E28" s="125" t="s">
        <v>35</v>
      </c>
      <c r="F28" s="126"/>
      <c r="G28" s="126"/>
      <c r="H28" s="126"/>
      <c r="I28" s="126"/>
      <c r="J28" s="127"/>
      <c r="K28" s="34">
        <v>0.06</v>
      </c>
      <c r="L28" s="110">
        <f>L23*0.06</f>
        <v>8971.2216000000008</v>
      </c>
      <c r="M28" s="111"/>
      <c r="N28" s="112"/>
      <c r="P28" s="12"/>
      <c r="R28" s="12"/>
    </row>
    <row r="29" spans="2:18" ht="25" customHeight="1">
      <c r="B29" s="9"/>
      <c r="C29" s="3"/>
      <c r="D29" s="3"/>
      <c r="E29" s="125" t="s">
        <v>27</v>
      </c>
      <c r="F29" s="126"/>
      <c r="G29" s="126"/>
      <c r="H29" s="126"/>
      <c r="I29" s="126"/>
      <c r="J29" s="127"/>
      <c r="K29" s="33" t="s">
        <v>32</v>
      </c>
      <c r="L29" s="110">
        <f>IF(K24="goods",0,IF(K29="NA",0,IF(K26="NA",ROUND(L23/(1-K29*(1+12%))*K29,2),ROUND(L23/(1-K29*(1+12%)-K26)*K29,2))))</f>
        <v>0</v>
      </c>
      <c r="M29" s="111"/>
      <c r="N29" s="112"/>
      <c r="O29" s="16"/>
      <c r="P29" s="16"/>
      <c r="R29" s="12"/>
    </row>
    <row r="30" spans="2:18" ht="25" customHeight="1">
      <c r="B30" s="10"/>
      <c r="C30" s="11"/>
      <c r="D30" s="11"/>
      <c r="E30" s="125" t="s">
        <v>38</v>
      </c>
      <c r="F30" s="126"/>
      <c r="G30" s="126"/>
      <c r="H30" s="126"/>
      <c r="I30" s="126"/>
      <c r="J30" s="127"/>
      <c r="K30" s="32" t="s">
        <v>30</v>
      </c>
      <c r="L30" s="110">
        <f>SUM(L27:N29)</f>
        <v>158491.5816</v>
      </c>
      <c r="M30" s="111"/>
      <c r="N30" s="112"/>
      <c r="P30" s="12"/>
    </row>
    <row r="31" spans="2:18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24"/>
      <c r="M31" s="124"/>
      <c r="N31" s="124"/>
      <c r="P31" s="12"/>
    </row>
    <row r="32" spans="2:18" s="14" customFormat="1">
      <c r="B32" s="102" t="s">
        <v>25</v>
      </c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P32" s="12"/>
    </row>
    <row r="33" spans="2:17">
      <c r="B33" s="100" t="s">
        <v>20</v>
      </c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P33" s="15"/>
    </row>
    <row r="34" spans="2:17">
      <c r="B34" s="100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</row>
    <row r="35" spans="2:17">
      <c r="B35" s="100" t="s">
        <v>21</v>
      </c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</row>
    <row r="36" spans="2:17">
      <c r="B36" s="100" t="s">
        <v>24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</row>
    <row r="37" spans="2:17">
      <c r="B37" s="100" t="s">
        <v>22</v>
      </c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</row>
    <row r="38" spans="2:17">
      <c r="B38" s="100" t="s">
        <v>23</v>
      </c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</row>
    <row r="39" spans="2:17"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</row>
    <row r="40" spans="2:17" ht="15.45">
      <c r="B40" s="131" t="s">
        <v>36</v>
      </c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8"/>
    </row>
    <row r="41" spans="2:17" ht="34.5" customHeight="1">
      <c r="B41" s="109" t="s">
        <v>37</v>
      </c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</row>
    <row r="42" spans="2:17" ht="33.75" customHeight="1">
      <c r="B42" s="109" t="s">
        <v>39</v>
      </c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</row>
    <row r="43" spans="2:17">
      <c r="G43" s="19"/>
    </row>
    <row r="44" spans="2:17">
      <c r="G44" s="19"/>
    </row>
    <row r="45" spans="2:17" ht="22.3">
      <c r="G45" s="20"/>
      <c r="Q45" s="20"/>
    </row>
    <row r="46" spans="2:17" ht="22.3">
      <c r="G46" s="20"/>
      <c r="Q46" s="20"/>
    </row>
    <row r="47" spans="2:17" ht="22.3">
      <c r="G47" s="20"/>
      <c r="Q47" s="20"/>
    </row>
    <row r="48" spans="2:17" ht="22.3">
      <c r="Q48" s="20"/>
    </row>
    <row r="50" spans="7:7" ht="22.3">
      <c r="G50" s="20"/>
    </row>
    <row r="51" spans="7:7" ht="22.3">
      <c r="G51" s="20"/>
    </row>
    <row r="52" spans="7:7" ht="22.3">
      <c r="G52" s="20"/>
    </row>
    <row r="53" spans="7:7" ht="22.3">
      <c r="G53" s="20"/>
    </row>
  </sheetData>
  <mergeCells count="53">
    <mergeCell ref="E7:K7"/>
    <mergeCell ref="E19:J19"/>
    <mergeCell ref="E20:J20"/>
    <mergeCell ref="L13:N13"/>
    <mergeCell ref="E15:J15"/>
    <mergeCell ref="L15:N15"/>
    <mergeCell ref="E17:J17"/>
    <mergeCell ref="L17:N17"/>
    <mergeCell ref="L16:N16"/>
    <mergeCell ref="L10:N10"/>
    <mergeCell ref="L11:N11"/>
    <mergeCell ref="L12:N12"/>
    <mergeCell ref="L19:N19"/>
    <mergeCell ref="L20:N20"/>
    <mergeCell ref="E16:J16"/>
    <mergeCell ref="B41:N41"/>
    <mergeCell ref="L31:N31"/>
    <mergeCell ref="E21:J21"/>
    <mergeCell ref="L21:N21"/>
    <mergeCell ref="E22:J22"/>
    <mergeCell ref="L22:N22"/>
    <mergeCell ref="E23:J23"/>
    <mergeCell ref="L23:N23"/>
    <mergeCell ref="E27:J27"/>
    <mergeCell ref="E28:J28"/>
    <mergeCell ref="E29:J29"/>
    <mergeCell ref="E30:J30"/>
    <mergeCell ref="L30:N30"/>
    <mergeCell ref="B38:N38"/>
    <mergeCell ref="E24:J24"/>
    <mergeCell ref="B40:M40"/>
    <mergeCell ref="B1:N1"/>
    <mergeCell ref="L3:N3"/>
    <mergeCell ref="L4:N4"/>
    <mergeCell ref="B42:N42"/>
    <mergeCell ref="L24:N24"/>
    <mergeCell ref="L5:N5"/>
    <mergeCell ref="L29:N29"/>
    <mergeCell ref="L26:N26"/>
    <mergeCell ref="L25:N25"/>
    <mergeCell ref="L27:N27"/>
    <mergeCell ref="L28:N28"/>
    <mergeCell ref="E18:J18"/>
    <mergeCell ref="L18:N18"/>
    <mergeCell ref="L7:N7"/>
    <mergeCell ref="L8:N8"/>
    <mergeCell ref="L9:N9"/>
    <mergeCell ref="B37:N37"/>
    <mergeCell ref="B32:N32"/>
    <mergeCell ref="B33:N33"/>
    <mergeCell ref="B34:N34"/>
    <mergeCell ref="B35:N35"/>
    <mergeCell ref="B36:N36"/>
  </mergeCells>
  <phoneticPr fontId="7" type="noConversion"/>
  <dataValidations count="4">
    <dataValidation type="list" allowBlank="1" showInputMessage="1" showErrorMessage="1" sqref="K29" xr:uid="{00000000-0002-0000-0000-000000000000}">
      <formula1>"NA,3%,5%"</formula1>
    </dataValidation>
    <dataValidation type="list" showInputMessage="1" showErrorMessage="1" sqref="K28" xr:uid="{00000000-0002-0000-0000-000001000000}">
      <formula1>"NA,6%,11%,17%"</formula1>
    </dataValidation>
    <dataValidation type="list" allowBlank="1" showInputMessage="1" showErrorMessage="1" sqref="K26" xr:uid="{00000000-0002-0000-0000-000002000000}">
      <formula1>"NA,5%,7%,10%"</formula1>
    </dataValidation>
    <dataValidation type="list" allowBlank="1" showInputMessage="1" showErrorMessage="1" sqref="K24" xr:uid="{00000000-0002-0000-0000-000003000000}">
      <formula1>"Goods,Service"</formula1>
    </dataValidation>
  </dataValidations>
  <hyperlinks>
    <hyperlink ref="F13" r:id="rId1" xr:uid="{00000000-0004-0000-0000-000000000000}"/>
  </hyperlinks>
  <pageMargins left="0.7" right="0.7" top="0.75" bottom="0.75" header="0.3" footer="0.3"/>
  <pageSetup paperSize="9" scale="57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9"/>
  <sheetViews>
    <sheetView showGridLines="0" topLeftCell="A38" zoomScale="85" zoomScaleNormal="85" zoomScaleSheetLayoutView="85" workbookViewId="0">
      <selection activeCell="E22" sqref="E22"/>
    </sheetView>
  </sheetViews>
  <sheetFormatPr defaultColWidth="9.86328125" defaultRowHeight="12.45"/>
  <cols>
    <col min="1" max="1" width="1.86328125" style="46" customWidth="1"/>
    <col min="2" max="2" width="3.3984375" style="95" customWidth="1"/>
    <col min="3" max="3" width="41.3984375" style="46" customWidth="1"/>
    <col min="4" max="4" width="12.59765625" style="46" customWidth="1"/>
    <col min="5" max="5" width="10" style="46" customWidth="1"/>
    <col min="6" max="6" width="10" style="98" customWidth="1"/>
    <col min="7" max="7" width="14.265625" style="46" bestFit="1" customWidth="1"/>
    <col min="8" max="8" width="33.1328125" style="46" customWidth="1"/>
    <col min="9" max="241" width="9.86328125" style="46"/>
    <col min="242" max="242" width="1.86328125" style="46" customWidth="1"/>
    <col min="243" max="243" width="4.59765625" style="46" customWidth="1"/>
    <col min="244" max="244" width="41.3984375" style="46" customWidth="1"/>
    <col min="245" max="245" width="10.265625" style="46" customWidth="1"/>
    <col min="246" max="247" width="10" style="46" customWidth="1"/>
    <col min="248" max="248" width="14.265625" style="46" bestFit="1" customWidth="1"/>
    <col min="249" max="249" width="26.265625" style="46" customWidth="1"/>
    <col min="250" max="250" width="9.86328125" style="46" customWidth="1"/>
    <col min="251" max="251" width="9.1328125" style="46" customWidth="1"/>
    <col min="252" max="497" width="9.86328125" style="46"/>
    <col min="498" max="498" width="1.86328125" style="46" customWidth="1"/>
    <col min="499" max="499" width="4.59765625" style="46" customWidth="1"/>
    <col min="500" max="500" width="41.3984375" style="46" customWidth="1"/>
    <col min="501" max="501" width="10.265625" style="46" customWidth="1"/>
    <col min="502" max="503" width="10" style="46" customWidth="1"/>
    <col min="504" max="504" width="14.265625" style="46" bestFit="1" customWidth="1"/>
    <col min="505" max="505" width="26.265625" style="46" customWidth="1"/>
    <col min="506" max="506" width="9.86328125" style="46" customWidth="1"/>
    <col min="507" max="507" width="9.1328125" style="46" customWidth="1"/>
    <col min="508" max="753" width="9.86328125" style="46"/>
    <col min="754" max="754" width="1.86328125" style="46" customWidth="1"/>
    <col min="755" max="755" width="4.59765625" style="46" customWidth="1"/>
    <col min="756" max="756" width="41.3984375" style="46" customWidth="1"/>
    <col min="757" max="757" width="10.265625" style="46" customWidth="1"/>
    <col min="758" max="759" width="10" style="46" customWidth="1"/>
    <col min="760" max="760" width="14.265625" style="46" bestFit="1" customWidth="1"/>
    <col min="761" max="761" width="26.265625" style="46" customWidth="1"/>
    <col min="762" max="762" width="9.86328125" style="46" customWidth="1"/>
    <col min="763" max="763" width="9.1328125" style="46" customWidth="1"/>
    <col min="764" max="1009" width="9.86328125" style="46"/>
    <col min="1010" max="1010" width="1.86328125" style="46" customWidth="1"/>
    <col min="1011" max="1011" width="4.59765625" style="46" customWidth="1"/>
    <col min="1012" max="1012" width="41.3984375" style="46" customWidth="1"/>
    <col min="1013" max="1013" width="10.265625" style="46" customWidth="1"/>
    <col min="1014" max="1015" width="10" style="46" customWidth="1"/>
    <col min="1016" max="1016" width="14.265625" style="46" bestFit="1" customWidth="1"/>
    <col min="1017" max="1017" width="26.265625" style="46" customWidth="1"/>
    <col min="1018" max="1018" width="9.86328125" style="46" customWidth="1"/>
    <col min="1019" max="1019" width="9.1328125" style="46" customWidth="1"/>
    <col min="1020" max="1265" width="9.86328125" style="46"/>
    <col min="1266" max="1266" width="1.86328125" style="46" customWidth="1"/>
    <col min="1267" max="1267" width="4.59765625" style="46" customWidth="1"/>
    <col min="1268" max="1268" width="41.3984375" style="46" customWidth="1"/>
    <col min="1269" max="1269" width="10.265625" style="46" customWidth="1"/>
    <col min="1270" max="1271" width="10" style="46" customWidth="1"/>
    <col min="1272" max="1272" width="14.265625" style="46" bestFit="1" customWidth="1"/>
    <col min="1273" max="1273" width="26.265625" style="46" customWidth="1"/>
    <col min="1274" max="1274" width="9.86328125" style="46" customWidth="1"/>
    <col min="1275" max="1275" width="9.1328125" style="46" customWidth="1"/>
    <col min="1276" max="1521" width="9.86328125" style="46"/>
    <col min="1522" max="1522" width="1.86328125" style="46" customWidth="1"/>
    <col min="1523" max="1523" width="4.59765625" style="46" customWidth="1"/>
    <col min="1524" max="1524" width="41.3984375" style="46" customWidth="1"/>
    <col min="1525" max="1525" width="10.265625" style="46" customWidth="1"/>
    <col min="1526" max="1527" width="10" style="46" customWidth="1"/>
    <col min="1528" max="1528" width="14.265625" style="46" bestFit="1" customWidth="1"/>
    <col min="1529" max="1529" width="26.265625" style="46" customWidth="1"/>
    <col min="1530" max="1530" width="9.86328125" style="46" customWidth="1"/>
    <col min="1531" max="1531" width="9.1328125" style="46" customWidth="1"/>
    <col min="1532" max="1777" width="9.86328125" style="46"/>
    <col min="1778" max="1778" width="1.86328125" style="46" customWidth="1"/>
    <col min="1779" max="1779" width="4.59765625" style="46" customWidth="1"/>
    <col min="1780" max="1780" width="41.3984375" style="46" customWidth="1"/>
    <col min="1781" max="1781" width="10.265625" style="46" customWidth="1"/>
    <col min="1782" max="1783" width="10" style="46" customWidth="1"/>
    <col min="1784" max="1784" width="14.265625" style="46" bestFit="1" customWidth="1"/>
    <col min="1785" max="1785" width="26.265625" style="46" customWidth="1"/>
    <col min="1786" max="1786" width="9.86328125" style="46" customWidth="1"/>
    <col min="1787" max="1787" width="9.1328125" style="46" customWidth="1"/>
    <col min="1788" max="2033" width="9.86328125" style="46"/>
    <col min="2034" max="2034" width="1.86328125" style="46" customWidth="1"/>
    <col min="2035" max="2035" width="4.59765625" style="46" customWidth="1"/>
    <col min="2036" max="2036" width="41.3984375" style="46" customWidth="1"/>
    <col min="2037" max="2037" width="10.265625" style="46" customWidth="1"/>
    <col min="2038" max="2039" width="10" style="46" customWidth="1"/>
    <col min="2040" max="2040" width="14.265625" style="46" bestFit="1" customWidth="1"/>
    <col min="2041" max="2041" width="26.265625" style="46" customWidth="1"/>
    <col min="2042" max="2042" width="9.86328125" style="46" customWidth="1"/>
    <col min="2043" max="2043" width="9.1328125" style="46" customWidth="1"/>
    <col min="2044" max="2289" width="9.86328125" style="46"/>
    <col min="2290" max="2290" width="1.86328125" style="46" customWidth="1"/>
    <col min="2291" max="2291" width="4.59765625" style="46" customWidth="1"/>
    <col min="2292" max="2292" width="41.3984375" style="46" customWidth="1"/>
    <col min="2293" max="2293" width="10.265625" style="46" customWidth="1"/>
    <col min="2294" max="2295" width="10" style="46" customWidth="1"/>
    <col min="2296" max="2296" width="14.265625" style="46" bestFit="1" customWidth="1"/>
    <col min="2297" max="2297" width="26.265625" style="46" customWidth="1"/>
    <col min="2298" max="2298" width="9.86328125" style="46" customWidth="1"/>
    <col min="2299" max="2299" width="9.1328125" style="46" customWidth="1"/>
    <col min="2300" max="2545" width="9.86328125" style="46"/>
    <col min="2546" max="2546" width="1.86328125" style="46" customWidth="1"/>
    <col min="2547" max="2547" width="4.59765625" style="46" customWidth="1"/>
    <col min="2548" max="2548" width="41.3984375" style="46" customWidth="1"/>
    <col min="2549" max="2549" width="10.265625" style="46" customWidth="1"/>
    <col min="2550" max="2551" width="10" style="46" customWidth="1"/>
    <col min="2552" max="2552" width="14.265625" style="46" bestFit="1" customWidth="1"/>
    <col min="2553" max="2553" width="26.265625" style="46" customWidth="1"/>
    <col min="2554" max="2554" width="9.86328125" style="46" customWidth="1"/>
    <col min="2555" max="2555" width="9.1328125" style="46" customWidth="1"/>
    <col min="2556" max="2801" width="9.86328125" style="46"/>
    <col min="2802" max="2802" width="1.86328125" style="46" customWidth="1"/>
    <col min="2803" max="2803" width="4.59765625" style="46" customWidth="1"/>
    <col min="2804" max="2804" width="41.3984375" style="46" customWidth="1"/>
    <col min="2805" max="2805" width="10.265625" style="46" customWidth="1"/>
    <col min="2806" max="2807" width="10" style="46" customWidth="1"/>
    <col min="2808" max="2808" width="14.265625" style="46" bestFit="1" customWidth="1"/>
    <col min="2809" max="2809" width="26.265625" style="46" customWidth="1"/>
    <col min="2810" max="2810" width="9.86328125" style="46" customWidth="1"/>
    <col min="2811" max="2811" width="9.1328125" style="46" customWidth="1"/>
    <col min="2812" max="3057" width="9.86328125" style="46"/>
    <col min="3058" max="3058" width="1.86328125" style="46" customWidth="1"/>
    <col min="3059" max="3059" width="4.59765625" style="46" customWidth="1"/>
    <col min="3060" max="3060" width="41.3984375" style="46" customWidth="1"/>
    <col min="3061" max="3061" width="10.265625" style="46" customWidth="1"/>
    <col min="3062" max="3063" width="10" style="46" customWidth="1"/>
    <col min="3064" max="3064" width="14.265625" style="46" bestFit="1" customWidth="1"/>
    <col min="3065" max="3065" width="26.265625" style="46" customWidth="1"/>
    <col min="3066" max="3066" width="9.86328125" style="46" customWidth="1"/>
    <col min="3067" max="3067" width="9.1328125" style="46" customWidth="1"/>
    <col min="3068" max="3313" width="9.86328125" style="46"/>
    <col min="3314" max="3314" width="1.86328125" style="46" customWidth="1"/>
    <col min="3315" max="3315" width="4.59765625" style="46" customWidth="1"/>
    <col min="3316" max="3316" width="41.3984375" style="46" customWidth="1"/>
    <col min="3317" max="3317" width="10.265625" style="46" customWidth="1"/>
    <col min="3318" max="3319" width="10" style="46" customWidth="1"/>
    <col min="3320" max="3320" width="14.265625" style="46" bestFit="1" customWidth="1"/>
    <col min="3321" max="3321" width="26.265625" style="46" customWidth="1"/>
    <col min="3322" max="3322" width="9.86328125" style="46" customWidth="1"/>
    <col min="3323" max="3323" width="9.1328125" style="46" customWidth="1"/>
    <col min="3324" max="3569" width="9.86328125" style="46"/>
    <col min="3570" max="3570" width="1.86328125" style="46" customWidth="1"/>
    <col min="3571" max="3571" width="4.59765625" style="46" customWidth="1"/>
    <col min="3572" max="3572" width="41.3984375" style="46" customWidth="1"/>
    <col min="3573" max="3573" width="10.265625" style="46" customWidth="1"/>
    <col min="3574" max="3575" width="10" style="46" customWidth="1"/>
    <col min="3576" max="3576" width="14.265625" style="46" bestFit="1" customWidth="1"/>
    <col min="3577" max="3577" width="26.265625" style="46" customWidth="1"/>
    <col min="3578" max="3578" width="9.86328125" style="46" customWidth="1"/>
    <col min="3579" max="3579" width="9.1328125" style="46" customWidth="1"/>
    <col min="3580" max="3825" width="9.86328125" style="46"/>
    <col min="3826" max="3826" width="1.86328125" style="46" customWidth="1"/>
    <col min="3827" max="3827" width="4.59765625" style="46" customWidth="1"/>
    <col min="3828" max="3828" width="41.3984375" style="46" customWidth="1"/>
    <col min="3829" max="3829" width="10.265625" style="46" customWidth="1"/>
    <col min="3830" max="3831" width="10" style="46" customWidth="1"/>
    <col min="3832" max="3832" width="14.265625" style="46" bestFit="1" customWidth="1"/>
    <col min="3833" max="3833" width="26.265625" style="46" customWidth="1"/>
    <col min="3834" max="3834" width="9.86328125" style="46" customWidth="1"/>
    <col min="3835" max="3835" width="9.1328125" style="46" customWidth="1"/>
    <col min="3836" max="4081" width="9.86328125" style="46"/>
    <col min="4082" max="4082" width="1.86328125" style="46" customWidth="1"/>
    <col min="4083" max="4083" width="4.59765625" style="46" customWidth="1"/>
    <col min="4084" max="4084" width="41.3984375" style="46" customWidth="1"/>
    <col min="4085" max="4085" width="10.265625" style="46" customWidth="1"/>
    <col min="4086" max="4087" width="10" style="46" customWidth="1"/>
    <col min="4088" max="4088" width="14.265625" style="46" bestFit="1" customWidth="1"/>
    <col min="4089" max="4089" width="26.265625" style="46" customWidth="1"/>
    <col min="4090" max="4090" width="9.86328125" style="46" customWidth="1"/>
    <col min="4091" max="4091" width="9.1328125" style="46" customWidth="1"/>
    <col min="4092" max="4337" width="9.86328125" style="46"/>
    <col min="4338" max="4338" width="1.86328125" style="46" customWidth="1"/>
    <col min="4339" max="4339" width="4.59765625" style="46" customWidth="1"/>
    <col min="4340" max="4340" width="41.3984375" style="46" customWidth="1"/>
    <col min="4341" max="4341" width="10.265625" style="46" customWidth="1"/>
    <col min="4342" max="4343" width="10" style="46" customWidth="1"/>
    <col min="4344" max="4344" width="14.265625" style="46" bestFit="1" customWidth="1"/>
    <col min="4345" max="4345" width="26.265625" style="46" customWidth="1"/>
    <col min="4346" max="4346" width="9.86328125" style="46" customWidth="1"/>
    <col min="4347" max="4347" width="9.1328125" style="46" customWidth="1"/>
    <col min="4348" max="4593" width="9.86328125" style="46"/>
    <col min="4594" max="4594" width="1.86328125" style="46" customWidth="1"/>
    <col min="4595" max="4595" width="4.59765625" style="46" customWidth="1"/>
    <col min="4596" max="4596" width="41.3984375" style="46" customWidth="1"/>
    <col min="4597" max="4597" width="10.265625" style="46" customWidth="1"/>
    <col min="4598" max="4599" width="10" style="46" customWidth="1"/>
    <col min="4600" max="4600" width="14.265625" style="46" bestFit="1" customWidth="1"/>
    <col min="4601" max="4601" width="26.265625" style="46" customWidth="1"/>
    <col min="4602" max="4602" width="9.86328125" style="46" customWidth="1"/>
    <col min="4603" max="4603" width="9.1328125" style="46" customWidth="1"/>
    <col min="4604" max="4849" width="9.86328125" style="46"/>
    <col min="4850" max="4850" width="1.86328125" style="46" customWidth="1"/>
    <col min="4851" max="4851" width="4.59765625" style="46" customWidth="1"/>
    <col min="4852" max="4852" width="41.3984375" style="46" customWidth="1"/>
    <col min="4853" max="4853" width="10.265625" style="46" customWidth="1"/>
    <col min="4854" max="4855" width="10" style="46" customWidth="1"/>
    <col min="4856" max="4856" width="14.265625" style="46" bestFit="1" customWidth="1"/>
    <col min="4857" max="4857" width="26.265625" style="46" customWidth="1"/>
    <col min="4858" max="4858" width="9.86328125" style="46" customWidth="1"/>
    <col min="4859" max="4859" width="9.1328125" style="46" customWidth="1"/>
    <col min="4860" max="5105" width="9.86328125" style="46"/>
    <col min="5106" max="5106" width="1.86328125" style="46" customWidth="1"/>
    <col min="5107" max="5107" width="4.59765625" style="46" customWidth="1"/>
    <col min="5108" max="5108" width="41.3984375" style="46" customWidth="1"/>
    <col min="5109" max="5109" width="10.265625" style="46" customWidth="1"/>
    <col min="5110" max="5111" width="10" style="46" customWidth="1"/>
    <col min="5112" max="5112" width="14.265625" style="46" bestFit="1" customWidth="1"/>
    <col min="5113" max="5113" width="26.265625" style="46" customWidth="1"/>
    <col min="5114" max="5114" width="9.86328125" style="46" customWidth="1"/>
    <col min="5115" max="5115" width="9.1328125" style="46" customWidth="1"/>
    <col min="5116" max="5361" width="9.86328125" style="46"/>
    <col min="5362" max="5362" width="1.86328125" style="46" customWidth="1"/>
    <col min="5363" max="5363" width="4.59765625" style="46" customWidth="1"/>
    <col min="5364" max="5364" width="41.3984375" style="46" customWidth="1"/>
    <col min="5365" max="5365" width="10.265625" style="46" customWidth="1"/>
    <col min="5366" max="5367" width="10" style="46" customWidth="1"/>
    <col min="5368" max="5368" width="14.265625" style="46" bestFit="1" customWidth="1"/>
    <col min="5369" max="5369" width="26.265625" style="46" customWidth="1"/>
    <col min="5370" max="5370" width="9.86328125" style="46" customWidth="1"/>
    <col min="5371" max="5371" width="9.1328125" style="46" customWidth="1"/>
    <col min="5372" max="5617" width="9.86328125" style="46"/>
    <col min="5618" max="5618" width="1.86328125" style="46" customWidth="1"/>
    <col min="5619" max="5619" width="4.59765625" style="46" customWidth="1"/>
    <col min="5620" max="5620" width="41.3984375" style="46" customWidth="1"/>
    <col min="5621" max="5621" width="10.265625" style="46" customWidth="1"/>
    <col min="5622" max="5623" width="10" style="46" customWidth="1"/>
    <col min="5624" max="5624" width="14.265625" style="46" bestFit="1" customWidth="1"/>
    <col min="5625" max="5625" width="26.265625" style="46" customWidth="1"/>
    <col min="5626" max="5626" width="9.86328125" style="46" customWidth="1"/>
    <col min="5627" max="5627" width="9.1328125" style="46" customWidth="1"/>
    <col min="5628" max="5873" width="9.86328125" style="46"/>
    <col min="5874" max="5874" width="1.86328125" style="46" customWidth="1"/>
    <col min="5875" max="5875" width="4.59765625" style="46" customWidth="1"/>
    <col min="5876" max="5876" width="41.3984375" style="46" customWidth="1"/>
    <col min="5877" max="5877" width="10.265625" style="46" customWidth="1"/>
    <col min="5878" max="5879" width="10" style="46" customWidth="1"/>
    <col min="5880" max="5880" width="14.265625" style="46" bestFit="1" customWidth="1"/>
    <col min="5881" max="5881" width="26.265625" style="46" customWidth="1"/>
    <col min="5882" max="5882" width="9.86328125" style="46" customWidth="1"/>
    <col min="5883" max="5883" width="9.1328125" style="46" customWidth="1"/>
    <col min="5884" max="6129" width="9.86328125" style="46"/>
    <col min="6130" max="6130" width="1.86328125" style="46" customWidth="1"/>
    <col min="6131" max="6131" width="4.59765625" style="46" customWidth="1"/>
    <col min="6132" max="6132" width="41.3984375" style="46" customWidth="1"/>
    <col min="6133" max="6133" width="10.265625" style="46" customWidth="1"/>
    <col min="6134" max="6135" width="10" style="46" customWidth="1"/>
    <col min="6136" max="6136" width="14.265625" style="46" bestFit="1" customWidth="1"/>
    <col min="6137" max="6137" width="26.265625" style="46" customWidth="1"/>
    <col min="6138" max="6138" width="9.86328125" style="46" customWidth="1"/>
    <col min="6139" max="6139" width="9.1328125" style="46" customWidth="1"/>
    <col min="6140" max="6385" width="9.86328125" style="46"/>
    <col min="6386" max="6386" width="1.86328125" style="46" customWidth="1"/>
    <col min="6387" max="6387" width="4.59765625" style="46" customWidth="1"/>
    <col min="6388" max="6388" width="41.3984375" style="46" customWidth="1"/>
    <col min="6389" max="6389" width="10.265625" style="46" customWidth="1"/>
    <col min="6390" max="6391" width="10" style="46" customWidth="1"/>
    <col min="6392" max="6392" width="14.265625" style="46" bestFit="1" customWidth="1"/>
    <col min="6393" max="6393" width="26.265625" style="46" customWidth="1"/>
    <col min="6394" max="6394" width="9.86328125" style="46" customWidth="1"/>
    <col min="6395" max="6395" width="9.1328125" style="46" customWidth="1"/>
    <col min="6396" max="6641" width="9.86328125" style="46"/>
    <col min="6642" max="6642" width="1.86328125" style="46" customWidth="1"/>
    <col min="6643" max="6643" width="4.59765625" style="46" customWidth="1"/>
    <col min="6644" max="6644" width="41.3984375" style="46" customWidth="1"/>
    <col min="6645" max="6645" width="10.265625" style="46" customWidth="1"/>
    <col min="6646" max="6647" width="10" style="46" customWidth="1"/>
    <col min="6648" max="6648" width="14.265625" style="46" bestFit="1" customWidth="1"/>
    <col min="6649" max="6649" width="26.265625" style="46" customWidth="1"/>
    <col min="6650" max="6650" width="9.86328125" style="46" customWidth="1"/>
    <col min="6651" max="6651" width="9.1328125" style="46" customWidth="1"/>
    <col min="6652" max="6897" width="9.86328125" style="46"/>
    <col min="6898" max="6898" width="1.86328125" style="46" customWidth="1"/>
    <col min="6899" max="6899" width="4.59765625" style="46" customWidth="1"/>
    <col min="6900" max="6900" width="41.3984375" style="46" customWidth="1"/>
    <col min="6901" max="6901" width="10.265625" style="46" customWidth="1"/>
    <col min="6902" max="6903" width="10" style="46" customWidth="1"/>
    <col min="6904" max="6904" width="14.265625" style="46" bestFit="1" customWidth="1"/>
    <col min="6905" max="6905" width="26.265625" style="46" customWidth="1"/>
    <col min="6906" max="6906" width="9.86328125" style="46" customWidth="1"/>
    <col min="6907" max="6907" width="9.1328125" style="46" customWidth="1"/>
    <col min="6908" max="7153" width="9.86328125" style="46"/>
    <col min="7154" max="7154" width="1.86328125" style="46" customWidth="1"/>
    <col min="7155" max="7155" width="4.59765625" style="46" customWidth="1"/>
    <col min="7156" max="7156" width="41.3984375" style="46" customWidth="1"/>
    <col min="7157" max="7157" width="10.265625" style="46" customWidth="1"/>
    <col min="7158" max="7159" width="10" style="46" customWidth="1"/>
    <col min="7160" max="7160" width="14.265625" style="46" bestFit="1" customWidth="1"/>
    <col min="7161" max="7161" width="26.265625" style="46" customWidth="1"/>
    <col min="7162" max="7162" width="9.86328125" style="46" customWidth="1"/>
    <col min="7163" max="7163" width="9.1328125" style="46" customWidth="1"/>
    <col min="7164" max="7409" width="9.86328125" style="46"/>
    <col min="7410" max="7410" width="1.86328125" style="46" customWidth="1"/>
    <col min="7411" max="7411" width="4.59765625" style="46" customWidth="1"/>
    <col min="7412" max="7412" width="41.3984375" style="46" customWidth="1"/>
    <col min="7413" max="7413" width="10.265625" style="46" customWidth="1"/>
    <col min="7414" max="7415" width="10" style="46" customWidth="1"/>
    <col min="7416" max="7416" width="14.265625" style="46" bestFit="1" customWidth="1"/>
    <col min="7417" max="7417" width="26.265625" style="46" customWidth="1"/>
    <col min="7418" max="7418" width="9.86328125" style="46" customWidth="1"/>
    <col min="7419" max="7419" width="9.1328125" style="46" customWidth="1"/>
    <col min="7420" max="7665" width="9.86328125" style="46"/>
    <col min="7666" max="7666" width="1.86328125" style="46" customWidth="1"/>
    <col min="7667" max="7667" width="4.59765625" style="46" customWidth="1"/>
    <col min="7668" max="7668" width="41.3984375" style="46" customWidth="1"/>
    <col min="7669" max="7669" width="10.265625" style="46" customWidth="1"/>
    <col min="7670" max="7671" width="10" style="46" customWidth="1"/>
    <col min="7672" max="7672" width="14.265625" style="46" bestFit="1" customWidth="1"/>
    <col min="7673" max="7673" width="26.265625" style="46" customWidth="1"/>
    <col min="7674" max="7674" width="9.86328125" style="46" customWidth="1"/>
    <col min="7675" max="7675" width="9.1328125" style="46" customWidth="1"/>
    <col min="7676" max="7921" width="9.86328125" style="46"/>
    <col min="7922" max="7922" width="1.86328125" style="46" customWidth="1"/>
    <col min="7923" max="7923" width="4.59765625" style="46" customWidth="1"/>
    <col min="7924" max="7924" width="41.3984375" style="46" customWidth="1"/>
    <col min="7925" max="7925" width="10.265625" style="46" customWidth="1"/>
    <col min="7926" max="7927" width="10" style="46" customWidth="1"/>
    <col min="7928" max="7928" width="14.265625" style="46" bestFit="1" customWidth="1"/>
    <col min="7929" max="7929" width="26.265625" style="46" customWidth="1"/>
    <col min="7930" max="7930" width="9.86328125" style="46" customWidth="1"/>
    <col min="7931" max="7931" width="9.1328125" style="46" customWidth="1"/>
    <col min="7932" max="8177" width="9.86328125" style="46"/>
    <col min="8178" max="8178" width="1.86328125" style="46" customWidth="1"/>
    <col min="8179" max="8179" width="4.59765625" style="46" customWidth="1"/>
    <col min="8180" max="8180" width="41.3984375" style="46" customWidth="1"/>
    <col min="8181" max="8181" width="10.265625" style="46" customWidth="1"/>
    <col min="8182" max="8183" width="10" style="46" customWidth="1"/>
    <col min="8184" max="8184" width="14.265625" style="46" bestFit="1" customWidth="1"/>
    <col min="8185" max="8185" width="26.265625" style="46" customWidth="1"/>
    <col min="8186" max="8186" width="9.86328125" style="46" customWidth="1"/>
    <col min="8187" max="8187" width="9.1328125" style="46" customWidth="1"/>
    <col min="8188" max="8433" width="9.86328125" style="46"/>
    <col min="8434" max="8434" width="1.86328125" style="46" customWidth="1"/>
    <col min="8435" max="8435" width="4.59765625" style="46" customWidth="1"/>
    <col min="8436" max="8436" width="41.3984375" style="46" customWidth="1"/>
    <col min="8437" max="8437" width="10.265625" style="46" customWidth="1"/>
    <col min="8438" max="8439" width="10" style="46" customWidth="1"/>
    <col min="8440" max="8440" width="14.265625" style="46" bestFit="1" customWidth="1"/>
    <col min="8441" max="8441" width="26.265625" style="46" customWidth="1"/>
    <col min="8442" max="8442" width="9.86328125" style="46" customWidth="1"/>
    <col min="8443" max="8443" width="9.1328125" style="46" customWidth="1"/>
    <col min="8444" max="8689" width="9.86328125" style="46"/>
    <col min="8690" max="8690" width="1.86328125" style="46" customWidth="1"/>
    <col min="8691" max="8691" width="4.59765625" style="46" customWidth="1"/>
    <col min="8692" max="8692" width="41.3984375" style="46" customWidth="1"/>
    <col min="8693" max="8693" width="10.265625" style="46" customWidth="1"/>
    <col min="8694" max="8695" width="10" style="46" customWidth="1"/>
    <col min="8696" max="8696" width="14.265625" style="46" bestFit="1" customWidth="1"/>
    <col min="8697" max="8697" width="26.265625" style="46" customWidth="1"/>
    <col min="8698" max="8698" width="9.86328125" style="46" customWidth="1"/>
    <col min="8699" max="8699" width="9.1328125" style="46" customWidth="1"/>
    <col min="8700" max="8945" width="9.86328125" style="46"/>
    <col min="8946" max="8946" width="1.86328125" style="46" customWidth="1"/>
    <col min="8947" max="8947" width="4.59765625" style="46" customWidth="1"/>
    <col min="8948" max="8948" width="41.3984375" style="46" customWidth="1"/>
    <col min="8949" max="8949" width="10.265625" style="46" customWidth="1"/>
    <col min="8950" max="8951" width="10" style="46" customWidth="1"/>
    <col min="8952" max="8952" width="14.265625" style="46" bestFit="1" customWidth="1"/>
    <col min="8953" max="8953" width="26.265625" style="46" customWidth="1"/>
    <col min="8954" max="8954" width="9.86328125" style="46" customWidth="1"/>
    <col min="8955" max="8955" width="9.1328125" style="46" customWidth="1"/>
    <col min="8956" max="9201" width="9.86328125" style="46"/>
    <col min="9202" max="9202" width="1.86328125" style="46" customWidth="1"/>
    <col min="9203" max="9203" width="4.59765625" style="46" customWidth="1"/>
    <col min="9204" max="9204" width="41.3984375" style="46" customWidth="1"/>
    <col min="9205" max="9205" width="10.265625" style="46" customWidth="1"/>
    <col min="9206" max="9207" width="10" style="46" customWidth="1"/>
    <col min="9208" max="9208" width="14.265625" style="46" bestFit="1" customWidth="1"/>
    <col min="9209" max="9209" width="26.265625" style="46" customWidth="1"/>
    <col min="9210" max="9210" width="9.86328125" style="46" customWidth="1"/>
    <col min="9211" max="9211" width="9.1328125" style="46" customWidth="1"/>
    <col min="9212" max="9457" width="9.86328125" style="46"/>
    <col min="9458" max="9458" width="1.86328125" style="46" customWidth="1"/>
    <col min="9459" max="9459" width="4.59765625" style="46" customWidth="1"/>
    <col min="9460" max="9460" width="41.3984375" style="46" customWidth="1"/>
    <col min="9461" max="9461" width="10.265625" style="46" customWidth="1"/>
    <col min="9462" max="9463" width="10" style="46" customWidth="1"/>
    <col min="9464" max="9464" width="14.265625" style="46" bestFit="1" customWidth="1"/>
    <col min="9465" max="9465" width="26.265625" style="46" customWidth="1"/>
    <col min="9466" max="9466" width="9.86328125" style="46" customWidth="1"/>
    <col min="9467" max="9467" width="9.1328125" style="46" customWidth="1"/>
    <col min="9468" max="9713" width="9.86328125" style="46"/>
    <col min="9714" max="9714" width="1.86328125" style="46" customWidth="1"/>
    <col min="9715" max="9715" width="4.59765625" style="46" customWidth="1"/>
    <col min="9716" max="9716" width="41.3984375" style="46" customWidth="1"/>
    <col min="9717" max="9717" width="10.265625" style="46" customWidth="1"/>
    <col min="9718" max="9719" width="10" style="46" customWidth="1"/>
    <col min="9720" max="9720" width="14.265625" style="46" bestFit="1" customWidth="1"/>
    <col min="9721" max="9721" width="26.265625" style="46" customWidth="1"/>
    <col min="9722" max="9722" width="9.86328125" style="46" customWidth="1"/>
    <col min="9723" max="9723" width="9.1328125" style="46" customWidth="1"/>
    <col min="9724" max="9969" width="9.86328125" style="46"/>
    <col min="9970" max="9970" width="1.86328125" style="46" customWidth="1"/>
    <col min="9971" max="9971" width="4.59765625" style="46" customWidth="1"/>
    <col min="9972" max="9972" width="41.3984375" style="46" customWidth="1"/>
    <col min="9973" max="9973" width="10.265625" style="46" customWidth="1"/>
    <col min="9974" max="9975" width="10" style="46" customWidth="1"/>
    <col min="9976" max="9976" width="14.265625" style="46" bestFit="1" customWidth="1"/>
    <col min="9977" max="9977" width="26.265625" style="46" customWidth="1"/>
    <col min="9978" max="9978" width="9.86328125" style="46" customWidth="1"/>
    <col min="9979" max="9979" width="9.1328125" style="46" customWidth="1"/>
    <col min="9980" max="10225" width="9.86328125" style="46"/>
    <col min="10226" max="10226" width="1.86328125" style="46" customWidth="1"/>
    <col min="10227" max="10227" width="4.59765625" style="46" customWidth="1"/>
    <col min="10228" max="10228" width="41.3984375" style="46" customWidth="1"/>
    <col min="10229" max="10229" width="10.265625" style="46" customWidth="1"/>
    <col min="10230" max="10231" width="10" style="46" customWidth="1"/>
    <col min="10232" max="10232" width="14.265625" style="46" bestFit="1" customWidth="1"/>
    <col min="10233" max="10233" width="26.265625" style="46" customWidth="1"/>
    <col min="10234" max="10234" width="9.86328125" style="46" customWidth="1"/>
    <col min="10235" max="10235" width="9.1328125" style="46" customWidth="1"/>
    <col min="10236" max="10481" width="9.86328125" style="46"/>
    <col min="10482" max="10482" width="1.86328125" style="46" customWidth="1"/>
    <col min="10483" max="10483" width="4.59765625" style="46" customWidth="1"/>
    <col min="10484" max="10484" width="41.3984375" style="46" customWidth="1"/>
    <col min="10485" max="10485" width="10.265625" style="46" customWidth="1"/>
    <col min="10486" max="10487" width="10" style="46" customWidth="1"/>
    <col min="10488" max="10488" width="14.265625" style="46" bestFit="1" customWidth="1"/>
    <col min="10489" max="10489" width="26.265625" style="46" customWidth="1"/>
    <col min="10490" max="10490" width="9.86328125" style="46" customWidth="1"/>
    <col min="10491" max="10491" width="9.1328125" style="46" customWidth="1"/>
    <col min="10492" max="10737" width="9.86328125" style="46"/>
    <col min="10738" max="10738" width="1.86328125" style="46" customWidth="1"/>
    <col min="10739" max="10739" width="4.59765625" style="46" customWidth="1"/>
    <col min="10740" max="10740" width="41.3984375" style="46" customWidth="1"/>
    <col min="10741" max="10741" width="10.265625" style="46" customWidth="1"/>
    <col min="10742" max="10743" width="10" style="46" customWidth="1"/>
    <col min="10744" max="10744" width="14.265625" style="46" bestFit="1" customWidth="1"/>
    <col min="10745" max="10745" width="26.265625" style="46" customWidth="1"/>
    <col min="10746" max="10746" width="9.86328125" style="46" customWidth="1"/>
    <col min="10747" max="10747" width="9.1328125" style="46" customWidth="1"/>
    <col min="10748" max="10993" width="9.86328125" style="46"/>
    <col min="10994" max="10994" width="1.86328125" style="46" customWidth="1"/>
    <col min="10995" max="10995" width="4.59765625" style="46" customWidth="1"/>
    <col min="10996" max="10996" width="41.3984375" style="46" customWidth="1"/>
    <col min="10997" max="10997" width="10.265625" style="46" customWidth="1"/>
    <col min="10998" max="10999" width="10" style="46" customWidth="1"/>
    <col min="11000" max="11000" width="14.265625" style="46" bestFit="1" customWidth="1"/>
    <col min="11001" max="11001" width="26.265625" style="46" customWidth="1"/>
    <col min="11002" max="11002" width="9.86328125" style="46" customWidth="1"/>
    <col min="11003" max="11003" width="9.1328125" style="46" customWidth="1"/>
    <col min="11004" max="11249" width="9.86328125" style="46"/>
    <col min="11250" max="11250" width="1.86328125" style="46" customWidth="1"/>
    <col min="11251" max="11251" width="4.59765625" style="46" customWidth="1"/>
    <col min="11252" max="11252" width="41.3984375" style="46" customWidth="1"/>
    <col min="11253" max="11253" width="10.265625" style="46" customWidth="1"/>
    <col min="11254" max="11255" width="10" style="46" customWidth="1"/>
    <col min="11256" max="11256" width="14.265625" style="46" bestFit="1" customWidth="1"/>
    <col min="11257" max="11257" width="26.265625" style="46" customWidth="1"/>
    <col min="11258" max="11258" width="9.86328125" style="46" customWidth="1"/>
    <col min="11259" max="11259" width="9.1328125" style="46" customWidth="1"/>
    <col min="11260" max="11505" width="9.86328125" style="46"/>
    <col min="11506" max="11506" width="1.86328125" style="46" customWidth="1"/>
    <col min="11507" max="11507" width="4.59765625" style="46" customWidth="1"/>
    <col min="11508" max="11508" width="41.3984375" style="46" customWidth="1"/>
    <col min="11509" max="11509" width="10.265625" style="46" customWidth="1"/>
    <col min="11510" max="11511" width="10" style="46" customWidth="1"/>
    <col min="11512" max="11512" width="14.265625" style="46" bestFit="1" customWidth="1"/>
    <col min="11513" max="11513" width="26.265625" style="46" customWidth="1"/>
    <col min="11514" max="11514" width="9.86328125" style="46" customWidth="1"/>
    <col min="11515" max="11515" width="9.1328125" style="46" customWidth="1"/>
    <col min="11516" max="11761" width="9.86328125" style="46"/>
    <col min="11762" max="11762" width="1.86328125" style="46" customWidth="1"/>
    <col min="11763" max="11763" width="4.59765625" style="46" customWidth="1"/>
    <col min="11764" max="11764" width="41.3984375" style="46" customWidth="1"/>
    <col min="11765" max="11765" width="10.265625" style="46" customWidth="1"/>
    <col min="11766" max="11767" width="10" style="46" customWidth="1"/>
    <col min="11768" max="11768" width="14.265625" style="46" bestFit="1" customWidth="1"/>
    <col min="11769" max="11769" width="26.265625" style="46" customWidth="1"/>
    <col min="11770" max="11770" width="9.86328125" style="46" customWidth="1"/>
    <col min="11771" max="11771" width="9.1328125" style="46" customWidth="1"/>
    <col min="11772" max="12017" width="9.86328125" style="46"/>
    <col min="12018" max="12018" width="1.86328125" style="46" customWidth="1"/>
    <col min="12019" max="12019" width="4.59765625" style="46" customWidth="1"/>
    <col min="12020" max="12020" width="41.3984375" style="46" customWidth="1"/>
    <col min="12021" max="12021" width="10.265625" style="46" customWidth="1"/>
    <col min="12022" max="12023" width="10" style="46" customWidth="1"/>
    <col min="12024" max="12024" width="14.265625" style="46" bestFit="1" customWidth="1"/>
    <col min="12025" max="12025" width="26.265625" style="46" customWidth="1"/>
    <col min="12026" max="12026" width="9.86328125" style="46" customWidth="1"/>
    <col min="12027" max="12027" width="9.1328125" style="46" customWidth="1"/>
    <col min="12028" max="12273" width="9.86328125" style="46"/>
    <col min="12274" max="12274" width="1.86328125" style="46" customWidth="1"/>
    <col min="12275" max="12275" width="4.59765625" style="46" customWidth="1"/>
    <col min="12276" max="12276" width="41.3984375" style="46" customWidth="1"/>
    <col min="12277" max="12277" width="10.265625" style="46" customWidth="1"/>
    <col min="12278" max="12279" width="10" style="46" customWidth="1"/>
    <col min="12280" max="12280" width="14.265625" style="46" bestFit="1" customWidth="1"/>
    <col min="12281" max="12281" width="26.265625" style="46" customWidth="1"/>
    <col min="12282" max="12282" width="9.86328125" style="46" customWidth="1"/>
    <col min="12283" max="12283" width="9.1328125" style="46" customWidth="1"/>
    <col min="12284" max="12529" width="9.86328125" style="46"/>
    <col min="12530" max="12530" width="1.86328125" style="46" customWidth="1"/>
    <col min="12531" max="12531" width="4.59765625" style="46" customWidth="1"/>
    <col min="12532" max="12532" width="41.3984375" style="46" customWidth="1"/>
    <col min="12533" max="12533" width="10.265625" style="46" customWidth="1"/>
    <col min="12534" max="12535" width="10" style="46" customWidth="1"/>
    <col min="12536" max="12536" width="14.265625" style="46" bestFit="1" customWidth="1"/>
    <col min="12537" max="12537" width="26.265625" style="46" customWidth="1"/>
    <col min="12538" max="12538" width="9.86328125" style="46" customWidth="1"/>
    <col min="12539" max="12539" width="9.1328125" style="46" customWidth="1"/>
    <col min="12540" max="12785" width="9.86328125" style="46"/>
    <col min="12786" max="12786" width="1.86328125" style="46" customWidth="1"/>
    <col min="12787" max="12787" width="4.59765625" style="46" customWidth="1"/>
    <col min="12788" max="12788" width="41.3984375" style="46" customWidth="1"/>
    <col min="12789" max="12789" width="10.265625" style="46" customWidth="1"/>
    <col min="12790" max="12791" width="10" style="46" customWidth="1"/>
    <col min="12792" max="12792" width="14.265625" style="46" bestFit="1" customWidth="1"/>
    <col min="12793" max="12793" width="26.265625" style="46" customWidth="1"/>
    <col min="12794" max="12794" width="9.86328125" style="46" customWidth="1"/>
    <col min="12795" max="12795" width="9.1328125" style="46" customWidth="1"/>
    <col min="12796" max="13041" width="9.86328125" style="46"/>
    <col min="13042" max="13042" width="1.86328125" style="46" customWidth="1"/>
    <col min="13043" max="13043" width="4.59765625" style="46" customWidth="1"/>
    <col min="13044" max="13044" width="41.3984375" style="46" customWidth="1"/>
    <col min="13045" max="13045" width="10.265625" style="46" customWidth="1"/>
    <col min="13046" max="13047" width="10" style="46" customWidth="1"/>
    <col min="13048" max="13048" width="14.265625" style="46" bestFit="1" customWidth="1"/>
    <col min="13049" max="13049" width="26.265625" style="46" customWidth="1"/>
    <col min="13050" max="13050" width="9.86328125" style="46" customWidth="1"/>
    <col min="13051" max="13051" width="9.1328125" style="46" customWidth="1"/>
    <col min="13052" max="13297" width="9.86328125" style="46"/>
    <col min="13298" max="13298" width="1.86328125" style="46" customWidth="1"/>
    <col min="13299" max="13299" width="4.59765625" style="46" customWidth="1"/>
    <col min="13300" max="13300" width="41.3984375" style="46" customWidth="1"/>
    <col min="13301" max="13301" width="10.265625" style="46" customWidth="1"/>
    <col min="13302" max="13303" width="10" style="46" customWidth="1"/>
    <col min="13304" max="13304" width="14.265625" style="46" bestFit="1" customWidth="1"/>
    <col min="13305" max="13305" width="26.265625" style="46" customWidth="1"/>
    <col min="13306" max="13306" width="9.86328125" style="46" customWidth="1"/>
    <col min="13307" max="13307" width="9.1328125" style="46" customWidth="1"/>
    <col min="13308" max="13553" width="9.86328125" style="46"/>
    <col min="13554" max="13554" width="1.86328125" style="46" customWidth="1"/>
    <col min="13555" max="13555" width="4.59765625" style="46" customWidth="1"/>
    <col min="13556" max="13556" width="41.3984375" style="46" customWidth="1"/>
    <col min="13557" max="13557" width="10.265625" style="46" customWidth="1"/>
    <col min="13558" max="13559" width="10" style="46" customWidth="1"/>
    <col min="13560" max="13560" width="14.265625" style="46" bestFit="1" customWidth="1"/>
    <col min="13561" max="13561" width="26.265625" style="46" customWidth="1"/>
    <col min="13562" max="13562" width="9.86328125" style="46" customWidth="1"/>
    <col min="13563" max="13563" width="9.1328125" style="46" customWidth="1"/>
    <col min="13564" max="13809" width="9.86328125" style="46"/>
    <col min="13810" max="13810" width="1.86328125" style="46" customWidth="1"/>
    <col min="13811" max="13811" width="4.59765625" style="46" customWidth="1"/>
    <col min="13812" max="13812" width="41.3984375" style="46" customWidth="1"/>
    <col min="13813" max="13813" width="10.265625" style="46" customWidth="1"/>
    <col min="13814" max="13815" width="10" style="46" customWidth="1"/>
    <col min="13816" max="13816" width="14.265625" style="46" bestFit="1" customWidth="1"/>
    <col min="13817" max="13817" width="26.265625" style="46" customWidth="1"/>
    <col min="13818" max="13818" width="9.86328125" style="46" customWidth="1"/>
    <col min="13819" max="13819" width="9.1328125" style="46" customWidth="1"/>
    <col min="13820" max="14065" width="9.86328125" style="46"/>
    <col min="14066" max="14066" width="1.86328125" style="46" customWidth="1"/>
    <col min="14067" max="14067" width="4.59765625" style="46" customWidth="1"/>
    <col min="14068" max="14068" width="41.3984375" style="46" customWidth="1"/>
    <col min="14069" max="14069" width="10.265625" style="46" customWidth="1"/>
    <col min="14070" max="14071" width="10" style="46" customWidth="1"/>
    <col min="14072" max="14072" width="14.265625" style="46" bestFit="1" customWidth="1"/>
    <col min="14073" max="14073" width="26.265625" style="46" customWidth="1"/>
    <col min="14074" max="14074" width="9.86328125" style="46" customWidth="1"/>
    <col min="14075" max="14075" width="9.1328125" style="46" customWidth="1"/>
    <col min="14076" max="14321" width="9.86328125" style="46"/>
    <col min="14322" max="14322" width="1.86328125" style="46" customWidth="1"/>
    <col min="14323" max="14323" width="4.59765625" style="46" customWidth="1"/>
    <col min="14324" max="14324" width="41.3984375" style="46" customWidth="1"/>
    <col min="14325" max="14325" width="10.265625" style="46" customWidth="1"/>
    <col min="14326" max="14327" width="10" style="46" customWidth="1"/>
    <col min="14328" max="14328" width="14.265625" style="46" bestFit="1" customWidth="1"/>
    <col min="14329" max="14329" width="26.265625" style="46" customWidth="1"/>
    <col min="14330" max="14330" width="9.86328125" style="46" customWidth="1"/>
    <col min="14331" max="14331" width="9.1328125" style="46" customWidth="1"/>
    <col min="14332" max="14577" width="9.86328125" style="46"/>
    <col min="14578" max="14578" width="1.86328125" style="46" customWidth="1"/>
    <col min="14579" max="14579" width="4.59765625" style="46" customWidth="1"/>
    <col min="14580" max="14580" width="41.3984375" style="46" customWidth="1"/>
    <col min="14581" max="14581" width="10.265625" style="46" customWidth="1"/>
    <col min="14582" max="14583" width="10" style="46" customWidth="1"/>
    <col min="14584" max="14584" width="14.265625" style="46" bestFit="1" customWidth="1"/>
    <col min="14585" max="14585" width="26.265625" style="46" customWidth="1"/>
    <col min="14586" max="14586" width="9.86328125" style="46" customWidth="1"/>
    <col min="14587" max="14587" width="9.1328125" style="46" customWidth="1"/>
    <col min="14588" max="14833" width="9.86328125" style="46"/>
    <col min="14834" max="14834" width="1.86328125" style="46" customWidth="1"/>
    <col min="14835" max="14835" width="4.59765625" style="46" customWidth="1"/>
    <col min="14836" max="14836" width="41.3984375" style="46" customWidth="1"/>
    <col min="14837" max="14837" width="10.265625" style="46" customWidth="1"/>
    <col min="14838" max="14839" width="10" style="46" customWidth="1"/>
    <col min="14840" max="14840" width="14.265625" style="46" bestFit="1" customWidth="1"/>
    <col min="14841" max="14841" width="26.265625" style="46" customWidth="1"/>
    <col min="14842" max="14842" width="9.86328125" style="46" customWidth="1"/>
    <col min="14843" max="14843" width="9.1328125" style="46" customWidth="1"/>
    <col min="14844" max="15089" width="9.86328125" style="46"/>
    <col min="15090" max="15090" width="1.86328125" style="46" customWidth="1"/>
    <col min="15091" max="15091" width="4.59765625" style="46" customWidth="1"/>
    <col min="15092" max="15092" width="41.3984375" style="46" customWidth="1"/>
    <col min="15093" max="15093" width="10.265625" style="46" customWidth="1"/>
    <col min="15094" max="15095" width="10" style="46" customWidth="1"/>
    <col min="15096" max="15096" width="14.265625" style="46" bestFit="1" customWidth="1"/>
    <col min="15097" max="15097" width="26.265625" style="46" customWidth="1"/>
    <col min="15098" max="15098" width="9.86328125" style="46" customWidth="1"/>
    <col min="15099" max="15099" width="9.1328125" style="46" customWidth="1"/>
    <col min="15100" max="15345" width="9.86328125" style="46"/>
    <col min="15346" max="15346" width="1.86328125" style="46" customWidth="1"/>
    <col min="15347" max="15347" width="4.59765625" style="46" customWidth="1"/>
    <col min="15348" max="15348" width="41.3984375" style="46" customWidth="1"/>
    <col min="15349" max="15349" width="10.265625" style="46" customWidth="1"/>
    <col min="15350" max="15351" width="10" style="46" customWidth="1"/>
    <col min="15352" max="15352" width="14.265625" style="46" bestFit="1" customWidth="1"/>
    <col min="15353" max="15353" width="26.265625" style="46" customWidth="1"/>
    <col min="15354" max="15354" width="9.86328125" style="46" customWidth="1"/>
    <col min="15355" max="15355" width="9.1328125" style="46" customWidth="1"/>
    <col min="15356" max="15601" width="9.86328125" style="46"/>
    <col min="15602" max="15602" width="1.86328125" style="46" customWidth="1"/>
    <col min="15603" max="15603" width="4.59765625" style="46" customWidth="1"/>
    <col min="15604" max="15604" width="41.3984375" style="46" customWidth="1"/>
    <col min="15605" max="15605" width="10.265625" style="46" customWidth="1"/>
    <col min="15606" max="15607" width="10" style="46" customWidth="1"/>
    <col min="15608" max="15608" width="14.265625" style="46" bestFit="1" customWidth="1"/>
    <col min="15609" max="15609" width="26.265625" style="46" customWidth="1"/>
    <col min="15610" max="15610" width="9.86328125" style="46" customWidth="1"/>
    <col min="15611" max="15611" width="9.1328125" style="46" customWidth="1"/>
    <col min="15612" max="15857" width="9.86328125" style="46"/>
    <col min="15858" max="15858" width="1.86328125" style="46" customWidth="1"/>
    <col min="15859" max="15859" width="4.59765625" style="46" customWidth="1"/>
    <col min="15860" max="15860" width="41.3984375" style="46" customWidth="1"/>
    <col min="15861" max="15861" width="10.265625" style="46" customWidth="1"/>
    <col min="15862" max="15863" width="10" style="46" customWidth="1"/>
    <col min="15864" max="15864" width="14.265625" style="46" bestFit="1" customWidth="1"/>
    <col min="15865" max="15865" width="26.265625" style="46" customWidth="1"/>
    <col min="15866" max="15866" width="9.86328125" style="46" customWidth="1"/>
    <col min="15867" max="15867" width="9.1328125" style="46" customWidth="1"/>
    <col min="15868" max="16113" width="9.86328125" style="46"/>
    <col min="16114" max="16114" width="1.86328125" style="46" customWidth="1"/>
    <col min="16115" max="16115" width="4.59765625" style="46" customWidth="1"/>
    <col min="16116" max="16116" width="41.3984375" style="46" customWidth="1"/>
    <col min="16117" max="16117" width="10.265625" style="46" customWidth="1"/>
    <col min="16118" max="16119" width="10" style="46" customWidth="1"/>
    <col min="16120" max="16120" width="14.265625" style="46" bestFit="1" customWidth="1"/>
    <col min="16121" max="16121" width="26.265625" style="46" customWidth="1"/>
    <col min="16122" max="16122" width="9.86328125" style="46" customWidth="1"/>
    <col min="16123" max="16123" width="9.1328125" style="46" customWidth="1"/>
    <col min="16124" max="16384" width="9.86328125" style="46"/>
  </cols>
  <sheetData>
    <row r="1" spans="1:8" s="42" customFormat="1" ht="66.75" customHeight="1">
      <c r="B1" s="142" t="s">
        <v>61</v>
      </c>
      <c r="C1" s="142"/>
      <c r="D1" s="142"/>
      <c r="E1" s="142"/>
      <c r="F1" s="142"/>
      <c r="G1" s="142"/>
      <c r="H1" s="142"/>
    </row>
    <row r="2" spans="1:8" s="43" customFormat="1" ht="25.5" customHeight="1">
      <c r="B2" s="141" t="s">
        <v>62</v>
      </c>
      <c r="C2" s="141"/>
      <c r="D2" s="141"/>
      <c r="E2" s="141"/>
      <c r="F2" s="141"/>
      <c r="G2" s="141"/>
      <c r="H2" s="141"/>
    </row>
    <row r="3" spans="1:8" s="44" customFormat="1" ht="19.5" customHeight="1">
      <c r="B3" s="141"/>
      <c r="C3" s="141"/>
      <c r="D3" s="141"/>
      <c r="E3" s="141"/>
      <c r="F3" s="141"/>
      <c r="G3" s="141"/>
      <c r="H3" s="141"/>
    </row>
    <row r="4" spans="1:8" s="45" customFormat="1" ht="20.149999999999999">
      <c r="B4" s="140"/>
      <c r="C4" s="140"/>
      <c r="D4" s="140"/>
      <c r="E4" s="140"/>
      <c r="F4" s="140"/>
      <c r="G4" s="140"/>
      <c r="H4" s="140"/>
    </row>
    <row r="5" spans="1:8" ht="18.75" customHeight="1">
      <c r="B5" s="47" t="s">
        <v>15</v>
      </c>
      <c r="C5" s="143" t="s">
        <v>54</v>
      </c>
      <c r="D5" s="144"/>
      <c r="E5" s="144"/>
      <c r="F5" s="144"/>
      <c r="G5" s="144"/>
      <c r="H5" s="144"/>
    </row>
    <row r="6" spans="1:8" s="52" customFormat="1" ht="30" customHeight="1">
      <c r="A6" s="48"/>
      <c r="B6" s="49"/>
      <c r="C6" s="50"/>
      <c r="D6" s="51" t="s">
        <v>0</v>
      </c>
      <c r="E6" s="51" t="s">
        <v>16</v>
      </c>
      <c r="F6" s="51" t="s">
        <v>1</v>
      </c>
      <c r="G6" s="51" t="s">
        <v>17</v>
      </c>
      <c r="H6" s="51" t="s">
        <v>18</v>
      </c>
    </row>
    <row r="7" spans="1:8" ht="25" customHeight="1">
      <c r="B7" s="53"/>
      <c r="C7" s="54" t="s">
        <v>63</v>
      </c>
      <c r="D7" s="55">
        <v>1700</v>
      </c>
      <c r="E7" s="56">
        <v>1</v>
      </c>
      <c r="F7" s="56">
        <v>20</v>
      </c>
      <c r="G7" s="57">
        <f>D7*E7*F7</f>
        <v>34000</v>
      </c>
      <c r="H7" s="56" t="s">
        <v>74</v>
      </c>
    </row>
    <row r="8" spans="1:8" ht="25" customHeight="1">
      <c r="B8" s="53"/>
      <c r="C8" s="54" t="s">
        <v>64</v>
      </c>
      <c r="D8" s="55">
        <v>1700</v>
      </c>
      <c r="E8" s="56">
        <v>1</v>
      </c>
      <c r="F8" s="56">
        <v>20</v>
      </c>
      <c r="G8" s="57">
        <f>D8*E8*F8</f>
        <v>34000</v>
      </c>
      <c r="H8" s="56" t="s">
        <v>74</v>
      </c>
    </row>
    <row r="9" spans="1:8" ht="18.75" customHeight="1">
      <c r="B9" s="58"/>
      <c r="C9" s="59"/>
      <c r="D9" s="60"/>
      <c r="E9" s="61"/>
      <c r="F9" s="97" t="s">
        <v>13</v>
      </c>
      <c r="G9" s="62">
        <f>SUM(G7:G8)</f>
        <v>68000</v>
      </c>
      <c r="H9" s="63"/>
    </row>
    <row r="10" spans="1:8" ht="18.75" customHeight="1">
      <c r="B10" s="47">
        <v>2</v>
      </c>
      <c r="C10" s="143" t="s">
        <v>55</v>
      </c>
      <c r="D10" s="144"/>
      <c r="E10" s="144"/>
      <c r="F10" s="144"/>
      <c r="G10" s="144"/>
      <c r="H10" s="144"/>
    </row>
    <row r="11" spans="1:8" s="52" customFormat="1" ht="18.75" customHeight="1">
      <c r="A11" s="48"/>
      <c r="B11" s="64"/>
      <c r="C11" s="50"/>
      <c r="D11" s="51" t="s">
        <v>0</v>
      </c>
      <c r="E11" s="51" t="s">
        <v>16</v>
      </c>
      <c r="F11" s="51" t="s">
        <v>1</v>
      </c>
      <c r="G11" s="51" t="s">
        <v>17</v>
      </c>
      <c r="H11" s="51" t="s">
        <v>18</v>
      </c>
    </row>
    <row r="12" spans="1:8" ht="25" customHeight="1">
      <c r="B12" s="53"/>
      <c r="C12" s="65" t="s">
        <v>65</v>
      </c>
      <c r="D12" s="66">
        <v>10</v>
      </c>
      <c r="E12" s="67">
        <v>2</v>
      </c>
      <c r="F12" s="67">
        <v>20</v>
      </c>
      <c r="G12" s="68">
        <f>F12*E12*D12</f>
        <v>400</v>
      </c>
      <c r="H12" s="69" t="s">
        <v>75</v>
      </c>
    </row>
    <row r="13" spans="1:8" ht="18.75" customHeight="1">
      <c r="B13" s="58"/>
      <c r="C13" s="59"/>
      <c r="D13" s="60"/>
      <c r="E13" s="61"/>
      <c r="F13" s="97" t="s">
        <v>13</v>
      </c>
      <c r="G13" s="62">
        <f>SUM(G12:G12)</f>
        <v>400</v>
      </c>
      <c r="H13" s="63"/>
    </row>
    <row r="14" spans="1:8" ht="18.75" customHeight="1">
      <c r="B14" s="47">
        <v>3</v>
      </c>
      <c r="C14" s="143" t="s">
        <v>76</v>
      </c>
      <c r="D14" s="144"/>
      <c r="E14" s="144"/>
      <c r="F14" s="144"/>
      <c r="G14" s="144"/>
      <c r="H14" s="144"/>
    </row>
    <row r="15" spans="1:8" s="52" customFormat="1" ht="18.75" customHeight="1">
      <c r="A15" s="48"/>
      <c r="B15" s="64"/>
      <c r="C15" s="50"/>
      <c r="D15" s="51" t="s">
        <v>0</v>
      </c>
      <c r="E15" s="51" t="s">
        <v>16</v>
      </c>
      <c r="F15" s="51" t="s">
        <v>1</v>
      </c>
      <c r="G15" s="51" t="s">
        <v>17</v>
      </c>
      <c r="H15" s="51" t="s">
        <v>18</v>
      </c>
    </row>
    <row r="16" spans="1:8" ht="25" customHeight="1">
      <c r="B16" s="53"/>
      <c r="C16" s="70" t="s">
        <v>67</v>
      </c>
      <c r="D16" s="99">
        <v>120</v>
      </c>
      <c r="E16" s="71">
        <v>2</v>
      </c>
      <c r="F16" s="71">
        <v>20</v>
      </c>
      <c r="G16" s="72">
        <f>D16*E16*F16</f>
        <v>4800</v>
      </c>
      <c r="H16" s="73" t="s">
        <v>82</v>
      </c>
    </row>
    <row r="17" spans="1:8" ht="25" customHeight="1">
      <c r="B17" s="53"/>
      <c r="C17" s="74" t="s">
        <v>68</v>
      </c>
      <c r="D17" s="55">
        <v>1400</v>
      </c>
      <c r="E17" s="75">
        <v>2</v>
      </c>
      <c r="F17" s="76">
        <v>1</v>
      </c>
      <c r="G17" s="77">
        <f t="shared" ref="G17" si="0">D17*E17*F17</f>
        <v>2800</v>
      </c>
      <c r="H17" s="78" t="s">
        <v>83</v>
      </c>
    </row>
    <row r="18" spans="1:8" ht="18.75" customHeight="1">
      <c r="B18" s="58"/>
      <c r="C18" s="59"/>
      <c r="D18" s="60"/>
      <c r="E18" s="61"/>
      <c r="F18" s="97" t="s">
        <v>13</v>
      </c>
      <c r="G18" s="62">
        <f>SUM(G16:G17)</f>
        <v>7600</v>
      </c>
      <c r="H18" s="63"/>
    </row>
    <row r="19" spans="1:8" ht="18.75" customHeight="1">
      <c r="B19" s="47">
        <v>4</v>
      </c>
      <c r="C19" s="143" t="s">
        <v>77</v>
      </c>
      <c r="D19" s="144"/>
      <c r="E19" s="144"/>
      <c r="F19" s="144"/>
      <c r="G19" s="144"/>
      <c r="H19" s="144"/>
    </row>
    <row r="20" spans="1:8" s="52" customFormat="1" ht="18.75" customHeight="1">
      <c r="A20" s="48"/>
      <c r="B20" s="64"/>
      <c r="C20" s="50"/>
      <c r="D20" s="51" t="s">
        <v>0</v>
      </c>
      <c r="E20" s="51" t="s">
        <v>16</v>
      </c>
      <c r="F20" s="51" t="s">
        <v>1</v>
      </c>
      <c r="G20" s="51" t="s">
        <v>17</v>
      </c>
      <c r="H20" s="51" t="s">
        <v>18</v>
      </c>
    </row>
    <row r="21" spans="1:8" ht="25" customHeight="1">
      <c r="B21" s="53"/>
      <c r="C21" s="74" t="s">
        <v>78</v>
      </c>
      <c r="D21" s="79">
        <v>17.899999999999999</v>
      </c>
      <c r="E21" s="80">
        <v>2</v>
      </c>
      <c r="F21" s="80">
        <v>22</v>
      </c>
      <c r="G21" s="81">
        <f>F21*E21*D21</f>
        <v>787.59999999999991</v>
      </c>
      <c r="H21" s="74" t="s">
        <v>84</v>
      </c>
    </row>
    <row r="22" spans="1:8" ht="25" customHeight="1">
      <c r="B22" s="53"/>
      <c r="C22" s="82" t="s">
        <v>69</v>
      </c>
      <c r="D22" s="55">
        <v>280</v>
      </c>
      <c r="E22" s="80">
        <v>2</v>
      </c>
      <c r="F22" s="80">
        <v>22</v>
      </c>
      <c r="G22" s="81">
        <f t="shared" ref="G22:G23" si="1">F22*E22*D22</f>
        <v>12320</v>
      </c>
      <c r="H22" s="38" t="s">
        <v>70</v>
      </c>
    </row>
    <row r="23" spans="1:8" ht="25" customHeight="1">
      <c r="B23" s="53"/>
      <c r="C23" s="82" t="s">
        <v>71</v>
      </c>
      <c r="D23" s="79">
        <v>700</v>
      </c>
      <c r="E23" s="80">
        <v>2</v>
      </c>
      <c r="F23" s="80">
        <v>1</v>
      </c>
      <c r="G23" s="81">
        <f t="shared" si="1"/>
        <v>1400</v>
      </c>
      <c r="H23" s="74" t="s">
        <v>102</v>
      </c>
    </row>
    <row r="24" spans="1:8" ht="18.75" customHeight="1">
      <c r="B24" s="58"/>
      <c r="C24" s="59"/>
      <c r="D24" s="60"/>
      <c r="E24" s="61"/>
      <c r="F24" s="97" t="s">
        <v>13</v>
      </c>
      <c r="G24" s="62">
        <f>SUM(G21:G23)</f>
        <v>14507.6</v>
      </c>
      <c r="H24" s="63"/>
    </row>
    <row r="25" spans="1:8" ht="18.75" customHeight="1">
      <c r="B25" s="47">
        <v>5</v>
      </c>
      <c r="C25" s="143" t="s">
        <v>79</v>
      </c>
      <c r="D25" s="144"/>
      <c r="E25" s="144"/>
      <c r="F25" s="144"/>
      <c r="G25" s="144"/>
      <c r="H25" s="144"/>
    </row>
    <row r="26" spans="1:8" s="52" customFormat="1" ht="18.75" customHeight="1">
      <c r="A26" s="48"/>
      <c r="B26" s="64"/>
      <c r="C26" s="50"/>
      <c r="D26" s="51" t="s">
        <v>0</v>
      </c>
      <c r="E26" s="51" t="s">
        <v>16</v>
      </c>
      <c r="F26" s="51" t="s">
        <v>1</v>
      </c>
      <c r="G26" s="51" t="s">
        <v>17</v>
      </c>
      <c r="H26" s="51" t="s">
        <v>18</v>
      </c>
    </row>
    <row r="27" spans="1:8" ht="24.75" customHeight="1">
      <c r="B27" s="53"/>
      <c r="C27" s="83" t="s">
        <v>72</v>
      </c>
      <c r="D27" s="79">
        <v>0</v>
      </c>
      <c r="E27" s="80">
        <v>2</v>
      </c>
      <c r="F27" s="80">
        <v>0</v>
      </c>
      <c r="G27" s="81">
        <f>D27*E27*F27</f>
        <v>0</v>
      </c>
      <c r="H27" s="37" t="s">
        <v>99</v>
      </c>
    </row>
    <row r="28" spans="1:8" ht="25" customHeight="1">
      <c r="B28" s="53"/>
      <c r="C28" s="84" t="s">
        <v>85</v>
      </c>
      <c r="D28" s="85">
        <v>180</v>
      </c>
      <c r="E28" s="56">
        <v>1</v>
      </c>
      <c r="F28" s="56">
        <v>1</v>
      </c>
      <c r="G28" s="86">
        <f>D28*E28*F28</f>
        <v>180</v>
      </c>
      <c r="H28" s="65" t="s">
        <v>86</v>
      </c>
    </row>
    <row r="29" spans="1:8" ht="25" customHeight="1">
      <c r="B29" s="53"/>
      <c r="C29" s="84" t="s">
        <v>91</v>
      </c>
      <c r="D29" s="85">
        <v>250</v>
      </c>
      <c r="E29" s="56">
        <v>2</v>
      </c>
      <c r="F29" s="56">
        <v>20</v>
      </c>
      <c r="G29" s="86">
        <f t="shared" ref="G29:G30" si="2">D29*E29*F29</f>
        <v>10000</v>
      </c>
      <c r="H29" s="65" t="s">
        <v>92</v>
      </c>
    </row>
    <row r="30" spans="1:8" ht="25" customHeight="1">
      <c r="B30" s="53"/>
      <c r="C30" s="84" t="s">
        <v>93</v>
      </c>
      <c r="D30" s="85">
        <v>450</v>
      </c>
      <c r="E30" s="56">
        <v>2</v>
      </c>
      <c r="F30" s="56">
        <v>1</v>
      </c>
      <c r="G30" s="86">
        <f t="shared" si="2"/>
        <v>900</v>
      </c>
      <c r="H30" s="65" t="s">
        <v>90</v>
      </c>
    </row>
    <row r="31" spans="1:8" ht="25" customHeight="1">
      <c r="B31" s="53"/>
      <c r="C31" s="84" t="s">
        <v>100</v>
      </c>
      <c r="D31" s="85">
        <v>0</v>
      </c>
      <c r="E31" s="56">
        <v>2</v>
      </c>
      <c r="F31" s="56">
        <v>1</v>
      </c>
      <c r="G31" s="86">
        <f t="shared" ref="G31" si="3">D31*E31*F31</f>
        <v>0</v>
      </c>
      <c r="H31" s="39" t="s">
        <v>98</v>
      </c>
    </row>
    <row r="32" spans="1:8" ht="18.75" customHeight="1">
      <c r="B32" s="58"/>
      <c r="C32" s="59"/>
      <c r="D32" s="60"/>
      <c r="E32" s="61"/>
      <c r="F32" s="97" t="s">
        <v>13</v>
      </c>
      <c r="G32" s="62">
        <f>SUM(G27:G31)</f>
        <v>11080</v>
      </c>
      <c r="H32" s="63"/>
    </row>
    <row r="33" spans="1:8" ht="18.75" customHeight="1">
      <c r="B33" s="47">
        <v>6</v>
      </c>
      <c r="C33" s="143" t="s">
        <v>80</v>
      </c>
      <c r="D33" s="144"/>
      <c r="E33" s="144"/>
      <c r="F33" s="144"/>
      <c r="G33" s="144"/>
      <c r="H33" s="144"/>
    </row>
    <row r="34" spans="1:8" s="52" customFormat="1" ht="18.75" customHeight="1">
      <c r="A34" s="48"/>
      <c r="B34" s="64"/>
      <c r="C34" s="50"/>
      <c r="D34" s="51" t="s">
        <v>0</v>
      </c>
      <c r="E34" s="51" t="s">
        <v>16</v>
      </c>
      <c r="F34" s="51" t="s">
        <v>1</v>
      </c>
      <c r="G34" s="51" t="s">
        <v>17</v>
      </c>
      <c r="H34" s="51" t="s">
        <v>18</v>
      </c>
    </row>
    <row r="35" spans="1:8" ht="44.25" customHeight="1">
      <c r="B35" s="53"/>
      <c r="C35" s="82" t="s">
        <v>88</v>
      </c>
      <c r="D35" s="55">
        <v>600</v>
      </c>
      <c r="E35" s="80">
        <v>2</v>
      </c>
      <c r="F35" s="80">
        <v>20</v>
      </c>
      <c r="G35" s="81">
        <f>D35*E35*F35</f>
        <v>24000</v>
      </c>
      <c r="H35" s="145" t="s">
        <v>111</v>
      </c>
    </row>
    <row r="36" spans="1:8" ht="18.75" customHeight="1">
      <c r="B36" s="58"/>
      <c r="C36" s="59"/>
      <c r="D36" s="60"/>
      <c r="E36" s="61"/>
      <c r="F36" s="97" t="s">
        <v>13</v>
      </c>
      <c r="G36" s="62">
        <f>SUM(G35:G35)</f>
        <v>24000</v>
      </c>
      <c r="H36" s="63"/>
    </row>
    <row r="37" spans="1:8" ht="18.75" customHeight="1">
      <c r="B37" s="47">
        <v>7</v>
      </c>
      <c r="C37" s="143" t="s">
        <v>52</v>
      </c>
      <c r="D37" s="144"/>
      <c r="E37" s="144"/>
      <c r="F37" s="144"/>
      <c r="G37" s="144"/>
      <c r="H37" s="144"/>
    </row>
    <row r="38" spans="1:8" s="52" customFormat="1" ht="18.75" customHeight="1">
      <c r="A38" s="48"/>
      <c r="B38" s="64"/>
      <c r="C38" s="50"/>
      <c r="D38" s="51" t="s">
        <v>0</v>
      </c>
      <c r="E38" s="51" t="s">
        <v>16</v>
      </c>
      <c r="F38" s="51" t="s">
        <v>1</v>
      </c>
      <c r="G38" s="51" t="s">
        <v>17</v>
      </c>
      <c r="H38" s="51" t="s">
        <v>18</v>
      </c>
    </row>
    <row r="39" spans="1:8" ht="25" customHeight="1">
      <c r="B39" s="53"/>
      <c r="C39" s="87" t="s">
        <v>89</v>
      </c>
      <c r="D39" s="79">
        <v>60</v>
      </c>
      <c r="E39" s="80">
        <v>2</v>
      </c>
      <c r="F39" s="80">
        <v>22</v>
      </c>
      <c r="G39" s="81">
        <f t="shared" ref="G39" si="4">D39*E39*F39</f>
        <v>2640</v>
      </c>
      <c r="H39" s="88" t="s">
        <v>87</v>
      </c>
    </row>
    <row r="40" spans="1:8" ht="25" customHeight="1">
      <c r="B40" s="53"/>
      <c r="C40" s="89" t="s">
        <v>73</v>
      </c>
      <c r="D40" s="55">
        <v>25</v>
      </c>
      <c r="E40" s="80">
        <v>2</v>
      </c>
      <c r="F40" s="80">
        <v>22</v>
      </c>
      <c r="G40" s="81">
        <f t="shared" ref="G40:G43" si="5">D40*E40*F40</f>
        <v>1100</v>
      </c>
      <c r="H40" s="96" t="s">
        <v>101</v>
      </c>
    </row>
    <row r="41" spans="1:8" ht="25" customHeight="1">
      <c r="B41" s="53"/>
      <c r="C41" s="89" t="s">
        <v>96</v>
      </c>
      <c r="D41" s="55">
        <v>1500</v>
      </c>
      <c r="E41" s="80">
        <v>2</v>
      </c>
      <c r="F41" s="80">
        <v>1</v>
      </c>
      <c r="G41" s="81">
        <f t="shared" si="5"/>
        <v>3000</v>
      </c>
      <c r="H41" s="96" t="s">
        <v>97</v>
      </c>
    </row>
    <row r="42" spans="1:8" ht="25" customHeight="1">
      <c r="B42" s="53"/>
      <c r="C42" s="89" t="s">
        <v>103</v>
      </c>
      <c r="D42" s="55">
        <v>0</v>
      </c>
      <c r="E42" s="80">
        <v>2</v>
      </c>
      <c r="F42" s="80">
        <v>22</v>
      </c>
      <c r="G42" s="81">
        <f t="shared" si="5"/>
        <v>0</v>
      </c>
      <c r="H42" s="96"/>
    </row>
    <row r="43" spans="1:8" ht="25" customHeight="1">
      <c r="B43" s="53"/>
      <c r="C43" s="82" t="s">
        <v>94</v>
      </c>
      <c r="D43" s="55">
        <v>600</v>
      </c>
      <c r="E43" s="80">
        <v>2</v>
      </c>
      <c r="F43" s="80">
        <v>3</v>
      </c>
      <c r="G43" s="81">
        <f t="shared" si="5"/>
        <v>3600</v>
      </c>
      <c r="H43" s="83"/>
    </row>
    <row r="44" spans="1:8" ht="18.75" customHeight="1">
      <c r="B44" s="58"/>
      <c r="C44" s="59"/>
      <c r="D44" s="60"/>
      <c r="E44" s="61"/>
      <c r="F44" s="97" t="s">
        <v>13</v>
      </c>
      <c r="G44" s="62">
        <f>SUM(G39:G43)</f>
        <v>10340</v>
      </c>
      <c r="H44" s="63"/>
    </row>
    <row r="45" spans="1:8" ht="18.75" customHeight="1">
      <c r="B45" s="47">
        <v>8</v>
      </c>
      <c r="C45" s="143" t="s">
        <v>81</v>
      </c>
      <c r="D45" s="144"/>
      <c r="E45" s="144"/>
      <c r="F45" s="144"/>
      <c r="G45" s="144"/>
      <c r="H45" s="144"/>
    </row>
    <row r="46" spans="1:8" s="52" customFormat="1" ht="18.75" customHeight="1">
      <c r="A46" s="48"/>
      <c r="B46" s="64"/>
      <c r="C46" s="50"/>
      <c r="D46" s="51" t="s">
        <v>0</v>
      </c>
      <c r="E46" s="51" t="s">
        <v>16</v>
      </c>
      <c r="F46" s="51" t="s">
        <v>1</v>
      </c>
      <c r="G46" s="51" t="s">
        <v>17</v>
      </c>
      <c r="H46" s="51" t="s">
        <v>18</v>
      </c>
    </row>
    <row r="47" spans="1:8" ht="25" customHeight="1">
      <c r="B47" s="53"/>
      <c r="C47" s="82" t="s">
        <v>95</v>
      </c>
      <c r="D47" s="79">
        <f>G44+G36+G32+G24+G18+G13+G9</f>
        <v>135927.6</v>
      </c>
      <c r="E47" s="80">
        <v>1</v>
      </c>
      <c r="F47" s="90">
        <v>0.1</v>
      </c>
      <c r="G47" s="81">
        <f>D47*E47*F47</f>
        <v>13592.760000000002</v>
      </c>
      <c r="H47" s="83"/>
    </row>
    <row r="48" spans="1:8" ht="18.75" customHeight="1">
      <c r="B48" s="58"/>
      <c r="C48" s="59"/>
      <c r="D48" s="60"/>
      <c r="E48" s="61"/>
      <c r="F48" s="97" t="s">
        <v>13</v>
      </c>
      <c r="G48" s="62">
        <f>SUM(G47:G47)</f>
        <v>13592.760000000002</v>
      </c>
      <c r="H48" s="63"/>
    </row>
    <row r="49" spans="1:8" s="94" customFormat="1" ht="27.75" customHeight="1">
      <c r="A49" s="91"/>
      <c r="B49" s="47">
        <v>9</v>
      </c>
      <c r="C49" s="47" t="s">
        <v>58</v>
      </c>
      <c r="D49" s="137" t="s">
        <v>59</v>
      </c>
      <c r="E49" s="138"/>
      <c r="F49" s="139"/>
      <c r="G49" s="92">
        <f>D47+G47</f>
        <v>149520.36000000002</v>
      </c>
      <c r="H49" s="93"/>
    </row>
  </sheetData>
  <mergeCells count="13">
    <mergeCell ref="D49:F49"/>
    <mergeCell ref="B4:H4"/>
    <mergeCell ref="B3:H3"/>
    <mergeCell ref="B2:H2"/>
    <mergeCell ref="B1:H1"/>
    <mergeCell ref="C10:H10"/>
    <mergeCell ref="C14:H14"/>
    <mergeCell ref="C5:H5"/>
    <mergeCell ref="C19:H19"/>
    <mergeCell ref="C37:H37"/>
    <mergeCell ref="C33:H33"/>
    <mergeCell ref="C25:H25"/>
    <mergeCell ref="C45:H45"/>
  </mergeCells>
  <phoneticPr fontId="20" type="noConversion"/>
  <printOptions horizontalCentered="1"/>
  <pageMargins left="0.17" right="0.17" top="0.25" bottom="0.21" header="0.196850393700787" footer="0.196850393700787"/>
  <pageSetup paperSize="9" scale="71" orientation="portrait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Cover Page-WithinChina</vt:lpstr>
      <vt:lpstr>Service Detail</vt:lpstr>
      <vt:lpstr>'Cover Page-WithinChina'!Print_Area</vt:lpstr>
      <vt:lpstr>'Service Detail'!Print_Area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86139</cp:lastModifiedBy>
  <cp:lastPrinted>2019-06-18T05:16:57Z</cp:lastPrinted>
  <dcterms:created xsi:type="dcterms:W3CDTF">2007-12-06T02:37:27Z</dcterms:created>
  <dcterms:modified xsi:type="dcterms:W3CDTF">2019-07-26T02:52:02Z</dcterms:modified>
</cp:coreProperties>
</file>