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ate1904="1" defaultThemeVersion="124226"/>
  <mc:AlternateContent xmlns:mc="http://schemas.openxmlformats.org/markup-compatibility/2006">
    <mc:Choice Requires="x15">
      <x15ac:absPath xmlns:x15ac="http://schemas.microsoft.com/office/spreadsheetml/2010/11/ac" url="C:\Users\86139\Downloads\"/>
    </mc:Choice>
  </mc:AlternateContent>
  <xr:revisionPtr revIDLastSave="0" documentId="13_ncr:1_{8FEE91B1-0432-415F-AB00-7857BD6CB6EE}" xr6:coauthVersionLast="47" xr6:coauthVersionMax="47" xr10:uidLastSave="{00000000-0000-0000-0000-000000000000}"/>
  <bookViews>
    <workbookView xWindow="-110" yWindow="-110" windowWidth="19420" windowHeight="10560" tabRatio="924" xr2:uid="{00000000-000D-0000-FFFF-FFFF00000000}"/>
  </bookViews>
  <sheets>
    <sheet name="Cover Page-Local1" sheetId="52" r:id="rId1"/>
    <sheet name="Service Detail before Tax" sheetId="51" r:id="rId2"/>
  </sheets>
  <definedNames>
    <definedName name="_xlnm.Print_Area" localSheetId="0">'Cover Page-Local1'!$A$1:$L$48</definedName>
  </definedNames>
  <calcPr calcId="181029"/>
</workbook>
</file>

<file path=xl/calcChain.xml><?xml version="1.0" encoding="utf-8"?>
<calcChain xmlns="http://schemas.openxmlformats.org/spreadsheetml/2006/main">
  <c r="H44" i="51" l="1"/>
  <c r="H43" i="51"/>
  <c r="H42" i="51"/>
  <c r="H41" i="51"/>
  <c r="H65" i="51"/>
  <c r="H64" i="51"/>
  <c r="B64" i="51"/>
  <c r="H63" i="51"/>
  <c r="H58" i="51"/>
  <c r="H57" i="51"/>
  <c r="H52" i="51"/>
  <c r="H51" i="51"/>
  <c r="H50" i="51"/>
  <c r="H37" i="51"/>
  <c r="H36" i="51"/>
  <c r="H35" i="51"/>
  <c r="H34" i="51"/>
  <c r="H32" i="51"/>
  <c r="H31" i="51"/>
  <c r="H30" i="51"/>
  <c r="H29" i="51"/>
  <c r="H24" i="51"/>
  <c r="H23" i="51"/>
  <c r="H22" i="51"/>
  <c r="H21" i="51"/>
  <c r="H20" i="51"/>
  <c r="H19" i="51"/>
  <c r="H18" i="51"/>
  <c r="H12" i="51"/>
  <c r="H11" i="51"/>
  <c r="H8" i="51"/>
  <c r="H7" i="51"/>
  <c r="H45" i="51" l="1"/>
  <c r="H46" i="51" l="1"/>
  <c r="G6" i="51"/>
  <c r="H6" i="51" s="1"/>
  <c r="H9" i="51" s="1"/>
  <c r="H13" i="51" s="1"/>
  <c r="H66" i="51" s="1"/>
  <c r="J15" i="52" s="1"/>
  <c r="J16" i="52" s="1"/>
  <c r="J17" i="52" l="1"/>
  <c r="J18" i="52" s="1"/>
  <c r="H2" i="51"/>
</calcChain>
</file>

<file path=xl/sharedStrings.xml><?xml version="1.0" encoding="utf-8"?>
<sst xmlns="http://schemas.openxmlformats.org/spreadsheetml/2006/main" count="227" uniqueCount="154">
  <si>
    <t>Project Name:</t>
  </si>
  <si>
    <t>宝马车主访谈</t>
  </si>
  <si>
    <t>Quotation Date:</t>
  </si>
  <si>
    <t>Quotation Version Nr.:</t>
  </si>
  <si>
    <t>Supplier Company Information</t>
  </si>
  <si>
    <t>Company Name</t>
  </si>
  <si>
    <t>康辉集团北京国际会议展览有限公司</t>
  </si>
  <si>
    <t>Contact Person</t>
  </si>
  <si>
    <t>Name</t>
  </si>
  <si>
    <t>LAN</t>
  </si>
  <si>
    <t>Surname</t>
  </si>
  <si>
    <t>ZHONG</t>
  </si>
  <si>
    <t>Position</t>
  </si>
  <si>
    <t>Director</t>
  </si>
  <si>
    <t>Phone</t>
  </si>
  <si>
    <t>Fax</t>
  </si>
  <si>
    <t>E-mail</t>
  </si>
  <si>
    <t>zhonglan@cct.cn</t>
  </si>
  <si>
    <t>Conference</t>
  </si>
  <si>
    <t>Total Net Price  (subtotal) 净值</t>
  </si>
  <si>
    <t>BBA（100%）</t>
  </si>
  <si>
    <t>VAT (0%/2%/3%/4%/6%/11%/13%/17%) 增值税</t>
  </si>
  <si>
    <t>Total Price (&gt;=Invoice Amount) 含税总金额</t>
  </si>
  <si>
    <r>
      <rPr>
        <b/>
        <u/>
        <sz val="12"/>
        <color indexed="10"/>
        <rFont val="BMW Type Global Regular"/>
        <family val="1"/>
      </rPr>
      <t>Instruction</t>
    </r>
    <r>
      <rPr>
        <b/>
        <sz val="12"/>
        <color rgb="FFFF0000"/>
        <rFont val="BMW Type Global Regular"/>
        <family val="1"/>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</si>
  <si>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</si>
  <si>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</si>
  <si>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</si>
  <si>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</si>
  <si>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</si>
  <si>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</si>
  <si>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</si>
  <si>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</si>
  <si>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</si>
  <si>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</si>
  <si>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</si>
  <si>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</si>
  <si>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</si>
  <si>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</si>
  <si>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</si>
  <si>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</si>
  <si>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</si>
  <si>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</si>
  <si>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</si>
  <si>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</si>
  <si>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</si>
  <si>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</si>
  <si>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</si>
  <si>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</si>
  <si>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</si>
  <si>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</si>
  <si>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</si>
  <si>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</si>
  <si>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</si>
  <si>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</si>
  <si>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Number of time</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</si>
  <si>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</si>
  <si>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</si>
  <si>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</si>
  <si>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</si>
  <si>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</si>
  <si>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</si>
  <si>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</si>
  <si>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</si>
  <si>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</si>
  <si>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</si>
  <si>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</si>
  <si>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</si>
  <si>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</si>
  <si>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</si>
  <si>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t>I A</t>
  </si>
  <si>
    <t>Sub-Total Agency Fees (Preparation)</t>
  </si>
  <si>
    <t>Agency Fees (On site)</t>
  </si>
  <si>
    <t>I B 1</t>
  </si>
  <si>
    <t>Project Manager</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</si>
  <si>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</si>
  <si>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</si>
  <si>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</si>
  <si>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</si>
  <si>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</si>
  <si>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</si>
  <si>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</si>
  <si>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</si>
  <si>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 1</t>
  </si>
  <si>
    <t>Guests air ticket</t>
  </si>
  <si>
    <t>II A 2</t>
  </si>
  <si>
    <t>Guests hotel</t>
  </si>
  <si>
    <t>II A 3</t>
  </si>
  <si>
    <t>Agency Staff working on site traffic</t>
  </si>
  <si>
    <t>unit</t>
  </si>
  <si>
    <t>II A 4</t>
  </si>
  <si>
    <t>Agency Staff working on site traffic within the city</t>
  </si>
  <si>
    <t>II A 5</t>
  </si>
  <si>
    <t>Agency Staff working on site meal charges</t>
  </si>
  <si>
    <t>II A</t>
  </si>
  <si>
    <t>Sub-aTotal Onsite Event</t>
  </si>
  <si>
    <t>II</t>
  </si>
  <si>
    <t>Total Travel &amp; Accomodation</t>
  </si>
  <si>
    <t>Logistics &amp; Operations</t>
  </si>
  <si>
    <t>Logistics</t>
  </si>
  <si>
    <t>III A 1</t>
  </si>
  <si>
    <t>External</t>
  </si>
  <si>
    <t>Guest speakers</t>
  </si>
  <si>
    <t>Transfer fee</t>
  </si>
  <si>
    <t>III A</t>
  </si>
  <si>
    <t>Sub-Total Logistics</t>
  </si>
  <si>
    <t>Materials</t>
  </si>
  <si>
    <t>III B 4</t>
  </si>
  <si>
    <t>Training materials</t>
  </si>
  <si>
    <t>III B 3</t>
  </si>
  <si>
    <t>Parking fee</t>
  </si>
  <si>
    <t>III B</t>
  </si>
  <si>
    <t>Sub-Total Materials</t>
  </si>
  <si>
    <t>III</t>
  </si>
  <si>
    <t>Total Logistics &amp; Operation</t>
  </si>
  <si>
    <t>Hospitality</t>
  </si>
  <si>
    <t>IV A 1</t>
  </si>
  <si>
    <t>Venue rental event date(s) 1</t>
  </si>
  <si>
    <t>pax</t>
  </si>
  <si>
    <t>IV A 2</t>
  </si>
  <si>
    <t>Venue rental event date(s) 2</t>
  </si>
  <si>
    <t>IV A 3</t>
  </si>
  <si>
    <t>Venue rental event date(s) 3</t>
  </si>
  <si>
    <t>IV A 4</t>
  </si>
  <si>
    <t>IV A</t>
  </si>
  <si>
    <t>Subtotal</t>
  </si>
  <si>
    <t>IV</t>
  </si>
  <si>
    <t>Total Hospitality</t>
  </si>
  <si>
    <t>Setup / Construction</t>
  </si>
  <si>
    <t>Setup Vendor</t>
  </si>
  <si>
    <r>
      <rPr>
        <b/>
        <sz val="12"/>
        <color rgb="FF000000"/>
        <rFont val="BMW Type Global Regular"/>
        <family val="1"/>
      </rPr>
      <t xml:space="preserve">Details / Comments
</t>
    </r>
    <r>
      <rPr>
        <sz val="12"/>
        <color rgb="FF000000"/>
        <rFont val="BMW Type Global Regular"/>
        <family val="1"/>
      </rPr>
      <t>All descriptions shall be written in EN and CN</t>
    </r>
  </si>
  <si>
    <t>VI 1</t>
  </si>
  <si>
    <t>AV</t>
  </si>
  <si>
    <t>V A</t>
  </si>
  <si>
    <t>Subtotal Setup/ Construction</t>
  </si>
  <si>
    <t>V</t>
  </si>
  <si>
    <t>Total Setup / Construction</t>
  </si>
  <si>
    <t>VI</t>
  </si>
  <si>
    <t>VI A</t>
  </si>
  <si>
    <t>Subtotal AV</t>
  </si>
  <si>
    <t>Total AV</t>
  </si>
  <si>
    <t>Photo &amp; Video</t>
  </si>
  <si>
    <t>Photo &amp;Video crew</t>
  </si>
  <si>
    <t>VII  1</t>
  </si>
  <si>
    <t>Photo crew</t>
  </si>
  <si>
    <t>day/person</t>
  </si>
  <si>
    <t>VII A</t>
  </si>
  <si>
    <t>VII</t>
  </si>
  <si>
    <t>Total Photo &amp; Video</t>
  </si>
  <si>
    <t>Venue rental event date(s) 3</t>
    <phoneticPr fontId="24" type="noConversion"/>
  </si>
  <si>
    <r>
      <rPr>
        <sz val="12"/>
        <rFont val="宋体"/>
        <family val="3"/>
        <charset val="134"/>
      </rPr>
      <t>东区场车主访谈</t>
    </r>
    <r>
      <rPr>
        <sz val="12"/>
        <rFont val="BMW Type Global Regular"/>
        <family val="1"/>
      </rPr>
      <t>-</t>
    </r>
    <r>
      <rPr>
        <sz val="12"/>
        <rFont val="宋体"/>
        <family val="3"/>
        <charset val="134"/>
      </rPr>
      <t>杭州全天场地费</t>
    </r>
    <r>
      <rPr>
        <sz val="12"/>
        <rFont val="BMW Type Global Regular"/>
        <family val="1"/>
      </rPr>
      <t>+</t>
    </r>
    <r>
      <rPr>
        <sz val="12"/>
        <rFont val="宋体"/>
        <family val="3"/>
        <charset val="134"/>
      </rPr>
      <t>设备</t>
    </r>
    <phoneticPr fontId="24" type="noConversion"/>
  </si>
  <si>
    <r>
      <rPr>
        <sz val="12"/>
        <rFont val="宋体"/>
        <family val="3"/>
        <charset val="134"/>
      </rPr>
      <t>西区场车主访谈</t>
    </r>
    <r>
      <rPr>
        <sz val="12"/>
        <rFont val="BMW Type Global Regular"/>
        <family val="1"/>
      </rPr>
      <t>-</t>
    </r>
    <r>
      <rPr>
        <sz val="12"/>
        <rFont val="宋体"/>
        <family val="3"/>
        <charset val="134"/>
      </rPr>
      <t>重庆全天场地费</t>
    </r>
    <r>
      <rPr>
        <sz val="12"/>
        <rFont val="BMW Type Global Regular"/>
        <family val="1"/>
      </rPr>
      <t>+</t>
    </r>
    <r>
      <rPr>
        <sz val="12"/>
        <rFont val="宋体"/>
        <family val="3"/>
        <charset val="134"/>
      </rPr>
      <t>设备</t>
    </r>
    <phoneticPr fontId="24" type="noConversion"/>
  </si>
  <si>
    <r>
      <rPr>
        <sz val="12"/>
        <rFont val="宋体"/>
        <family val="3"/>
        <charset val="134"/>
      </rPr>
      <t>南区场车主访谈</t>
    </r>
    <r>
      <rPr>
        <sz val="12"/>
        <rFont val="BMW Type Global Regular"/>
        <family val="1"/>
      </rPr>
      <t>-</t>
    </r>
    <r>
      <rPr>
        <sz val="12"/>
        <rFont val="宋体"/>
        <family val="3"/>
        <charset val="134"/>
      </rPr>
      <t>长沙全天场地费</t>
    </r>
    <r>
      <rPr>
        <sz val="12"/>
        <rFont val="BMW Type Global Regular"/>
        <family val="1"/>
      </rPr>
      <t>+</t>
    </r>
    <r>
      <rPr>
        <sz val="12"/>
        <rFont val="宋体"/>
        <family val="3"/>
        <charset val="134"/>
      </rPr>
      <t>设备</t>
    </r>
    <phoneticPr fontId="24" type="noConversion"/>
  </si>
  <si>
    <r>
      <rPr>
        <sz val="12"/>
        <rFont val="宋体"/>
        <family val="3"/>
        <charset val="134"/>
      </rPr>
      <t>北区场车主访谈</t>
    </r>
    <r>
      <rPr>
        <sz val="12"/>
        <rFont val="BMW Type Global Regular"/>
        <family val="1"/>
      </rPr>
      <t>-</t>
    </r>
    <r>
      <rPr>
        <sz val="12"/>
        <rFont val="宋体"/>
        <family val="3"/>
        <charset val="134"/>
      </rPr>
      <t>济南全天场地费</t>
    </r>
    <r>
      <rPr>
        <sz val="12"/>
        <rFont val="BMW Type Global Regular"/>
        <family val="1"/>
      </rPr>
      <t>+</t>
    </r>
    <r>
      <rPr>
        <sz val="12"/>
        <rFont val="宋体"/>
        <family val="3"/>
        <charset val="134"/>
      </rPr>
      <t>设备</t>
    </r>
    <phoneticPr fontId="24" type="noConversion"/>
  </si>
  <si>
    <t>杭州长沙重庆济南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</si>
</sst>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00_);_(* \(#,##0.00\);_(* &quot;-&quot;??_);_(@_)"/>
    <numFmt numFmtId="177" formatCode="_-* #,##0.00\ _€_-;\-* #,##0.00\ _€_-;_-* &quot;-&quot;??\ _€_-;_-@_-"/>
    <numFmt numFmtId="178" formatCode="_-* #,##0.00\ [$€]_-;\-* #,##0.00\ [$€]_-;_-* &quot;-&quot;??\ [$€]_-;_-@_-"/>
    <numFmt numFmtId="179" formatCode="[$¥-411]#,##0"/>
    <numFmt numFmtId="180" formatCode="_-* #,##0.00\ [$€-1]_-;\-* #,##0.00\ [$€-1]_-;_-* &quot;-&quot;??\ [$€-1]_-"/>
    <numFmt numFmtId="181" formatCode="[$¥-804]#,##0.00"/>
    <numFmt numFmtId="182" formatCode="[$¥-804]#,##0"/>
    <numFmt numFmtId="183" formatCode="_(* #,##0_);_(* \(#,##0\);_(* &quot;-&quot;??_);_(@_)"/>
    <numFmt numFmtId="184" formatCode="0_);[Red]\(0\)"/>
    <numFmt numFmtId="185" formatCode="[$-409]mmmm\ d\,\ yyyy;@"/>
    <numFmt numFmtId="186" formatCode="[$￥-804]#,##0.00;[Red][$￥-804]\-#,##0.00"/>
    <numFmt numFmtId="187" formatCode="#,##0.0_);\(#,##0.0\)"/>
  </numFmts>
  <fonts count="27">
    <font>
      <sz val="10"/>
      <name val="Verdana"/>
      <charset val="134"/>
    </font>
    <font>
      <sz val="12"/>
      <name val="BMW Type Global Regular"/>
      <family val="1"/>
    </font>
    <font>
      <sz val="12"/>
      <color rgb="FF000000"/>
      <name val="BMW Type Global Regular"/>
      <family val="1"/>
    </font>
    <font>
      <b/>
      <sz val="12"/>
      <color rgb="FF000000"/>
      <name val="BMW Type Global Regular"/>
      <family val="1"/>
    </font>
    <font>
      <b/>
      <sz val="12"/>
      <name val="BMW Type Global Regular"/>
      <family val="1"/>
    </font>
    <font>
      <sz val="12"/>
      <color theme="1"/>
      <name val="BMW Type Global Regular"/>
      <family val="1"/>
    </font>
    <font>
      <sz val="11"/>
      <color rgb="FF000000"/>
      <name val="BMW Type Global Regular"/>
      <family val="1"/>
    </font>
    <font>
      <b/>
      <sz val="11"/>
      <name val="BMW Type Global Regular"/>
      <family val="1"/>
    </font>
    <font>
      <sz val="11"/>
      <name val="BMW Type Global Regular"/>
      <family val="1"/>
    </font>
    <font>
      <b/>
      <sz val="11"/>
      <color indexed="8"/>
      <name val="BMW Type Global Regular"/>
      <family val="1"/>
    </font>
    <font>
      <b/>
      <u/>
      <sz val="12"/>
      <color indexed="10"/>
      <name val="BMW Type Global Regular"/>
      <family val="1"/>
    </font>
    <font>
      <b/>
      <i/>
      <sz val="12"/>
      <color indexed="10"/>
      <name val="BMW Type Global Regular"/>
      <family val="1"/>
    </font>
    <font>
      <sz val="12"/>
      <color indexed="10"/>
      <name val="BMW Type Global Regular"/>
      <family val="1"/>
    </font>
    <font>
      <u/>
      <sz val="11"/>
      <color rgb="FF800080"/>
      <name val="BMW Type Global Regular"/>
      <family val="1"/>
    </font>
    <font>
      <u/>
      <sz val="10"/>
      <color indexed="12"/>
      <name val="Verdana"/>
      <family val="2"/>
    </font>
    <font>
      <u/>
      <sz val="10"/>
      <color indexed="36"/>
      <name val="Arial"/>
      <family val="2"/>
    </font>
    <font>
      <sz val="11"/>
      <color indexed="8"/>
      <name val="宋体"/>
      <family val="3"/>
      <charset val="134"/>
    </font>
    <font>
      <sz val="10"/>
      <name val="Arial"/>
      <family val="2"/>
    </font>
    <font>
      <sz val="12"/>
      <name val="宋体"/>
      <family val="3"/>
      <charset val="134"/>
    </font>
    <font>
      <sz val="10"/>
      <name val="Geneva"/>
      <family val="1"/>
    </font>
    <font>
      <sz val="12"/>
      <name val="Times New Roman"/>
      <family val="1"/>
    </font>
    <font>
      <sz val="11"/>
      <color rgb="FF000000"/>
      <name val="宋体"/>
      <family val="3"/>
      <charset val="134"/>
    </font>
    <font>
      <b/>
      <sz val="12"/>
      <color rgb="FFFF0000"/>
      <name val="BMW Type Global Regular"/>
      <family val="1"/>
    </font>
    <font>
      <sz val="10"/>
      <name val="Verdana"/>
      <family val="2"/>
    </font>
    <font>
      <sz val="9"/>
      <name val="Verdana"/>
      <family val="2"/>
    </font>
    <font>
      <sz val="12"/>
      <name val="BMW Type Global Regular"/>
      <family val="3"/>
      <charset val="134"/>
    </font>
    <font>
      <b/>
      <sz val="12"/>
      <name val="宋体"/>
      <family val="3"/>
      <charset val="134"/>
    </font>
  </fonts>
  <fills count="9">
    <fill>
      <patternFill patternType="none"/>
    </fill>
    <fill>
      <patternFill patternType="gray125"/>
    </fill>
    <fill>
      <patternFill patternType="solid">
        <fgColor rgb="FFFFFF00"/>
        <bgColor indexed="64"/>
      </patternFill>
    </fill>
    <fill>
      <patternFill patternType="solid">
        <fgColor rgb="FFBED7EE"/>
        <bgColor indexed="64"/>
      </patternFill>
    </fill>
    <fill>
      <patternFill patternType="solid">
        <fgColor indexed="22"/>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
      <patternFill patternType="solid">
        <fgColor indexed="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24">
    <xf numFmtId="0" fontId="0" fillId="0" borderId="0"/>
    <xf numFmtId="176" fontId="2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77" fontId="16" fillId="0" borderId="0" applyFont="0" applyFill="0" applyBorder="0" applyAlignment="0" applyProtection="0"/>
    <xf numFmtId="178" fontId="17" fillId="0" borderId="0" applyFont="0" applyFill="0" applyBorder="0" applyAlignment="0" applyProtection="0"/>
    <xf numFmtId="0" fontId="23" fillId="0" borderId="0"/>
    <xf numFmtId="179" fontId="23" fillId="0" borderId="0"/>
    <xf numFmtId="0" fontId="18" fillId="0" borderId="0">
      <alignment vertical="center"/>
    </xf>
    <xf numFmtId="0" fontId="17" fillId="0" borderId="0"/>
    <xf numFmtId="0" fontId="17" fillId="0" borderId="0"/>
    <xf numFmtId="180" fontId="17" fillId="0" borderId="0"/>
    <xf numFmtId="0" fontId="17" fillId="0" borderId="0"/>
    <xf numFmtId="0" fontId="19" fillId="0" borderId="0"/>
    <xf numFmtId="0" fontId="18" fillId="0" borderId="0"/>
    <xf numFmtId="0" fontId="20" fillId="0" borderId="0"/>
    <xf numFmtId="179" fontId="20" fillId="0" borderId="0"/>
    <xf numFmtId="181" fontId="23" fillId="0" borderId="0">
      <protection locked="0"/>
    </xf>
    <xf numFmtId="181" fontId="21" fillId="0" borderId="0">
      <protection locked="0"/>
    </xf>
    <xf numFmtId="181" fontId="20" fillId="0" borderId="0">
      <protection locked="0"/>
    </xf>
    <xf numFmtId="181" fontId="23" fillId="0" borderId="0">
      <protection locked="0"/>
    </xf>
    <xf numFmtId="182" fontId="17" fillId="0" borderId="0">
      <protection locked="0"/>
    </xf>
    <xf numFmtId="179" fontId="20" fillId="0" borderId="0">
      <protection locked="0"/>
    </xf>
    <xf numFmtId="0" fontId="18" fillId="0" borderId="0">
      <protection locked="0"/>
    </xf>
  </cellStyleXfs>
  <cellXfs count="177">
    <xf numFmtId="0" fontId="0" fillId="0" borderId="0" xfId="0"/>
    <xf numFmtId="182" fontId="1" fillId="0" borderId="0" xfId="6" applyNumberFormat="1" applyFont="1" applyAlignment="1">
      <alignment horizontal="left" vertical="center"/>
    </xf>
    <xf numFmtId="182" fontId="2" fillId="0" borderId="0" xfId="6" applyNumberFormat="1" applyFont="1" applyAlignment="1">
      <alignment horizontal="left" vertical="center"/>
    </xf>
    <xf numFmtId="49" fontId="2" fillId="0" borderId="0" xfId="6" applyNumberFormat="1" applyFont="1" applyAlignment="1">
      <alignment horizontal="left" vertical="center"/>
    </xf>
    <xf numFmtId="183" fontId="2" fillId="0" borderId="0" xfId="1" applyNumberFormat="1" applyFont="1" applyFill="1" applyBorder="1" applyAlignment="1" applyProtection="1">
      <alignment horizontal="center" vertical="center"/>
    </xf>
    <xf numFmtId="183" fontId="2" fillId="0" borderId="0" xfId="1" applyNumberFormat="1" applyFont="1" applyFill="1" applyBorder="1" applyAlignment="1" applyProtection="1">
      <alignment horizontal="left" vertical="center"/>
    </xf>
    <xf numFmtId="181" fontId="2" fillId="0" borderId="0" xfId="6" applyNumberFormat="1" applyFont="1" applyAlignment="1">
      <alignment horizontal="left" vertical="center"/>
    </xf>
    <xf numFmtId="49" fontId="3" fillId="3" borderId="2" xfId="0" applyNumberFormat="1" applyFont="1" applyFill="1" applyBorder="1" applyAlignment="1">
      <alignment horizontal="left" vertical="center"/>
    </xf>
    <xf numFmtId="0" fontId="3" fillId="3" borderId="2" xfId="0" applyFont="1" applyFill="1" applyBorder="1" applyAlignment="1">
      <alignment horizontal="left" vertical="center"/>
    </xf>
    <xf numFmtId="183" fontId="3" fillId="3" borderId="2" xfId="1" applyNumberFormat="1" applyFont="1" applyFill="1" applyBorder="1" applyAlignment="1" applyProtection="1">
      <alignment horizontal="center" vertical="center"/>
    </xf>
    <xf numFmtId="183" fontId="3" fillId="3" borderId="2" xfId="1" applyNumberFormat="1" applyFont="1" applyFill="1" applyBorder="1" applyAlignment="1" applyProtection="1">
      <alignment horizontal="left" vertical="center"/>
    </xf>
    <xf numFmtId="182" fontId="3" fillId="3" borderId="2" xfId="0" applyNumberFormat="1" applyFont="1" applyFill="1" applyBorder="1" applyAlignment="1">
      <alignment horizontal="left" vertical="center"/>
    </xf>
    <xf numFmtId="181" fontId="3" fillId="3" borderId="2" xfId="0" applyNumberFormat="1" applyFont="1" applyFill="1" applyBorder="1" applyAlignment="1">
      <alignment horizontal="left" vertical="center"/>
    </xf>
    <xf numFmtId="181" fontId="3" fillId="4" borderId="2" xfId="17" applyFont="1" applyFill="1" applyBorder="1" applyAlignment="1" applyProtection="1">
      <alignment horizontal="left" vertical="center"/>
    </xf>
    <xf numFmtId="183" fontId="3" fillId="4" borderId="2" xfId="1" applyNumberFormat="1" applyFont="1" applyFill="1" applyBorder="1" applyAlignment="1" applyProtection="1">
      <alignment horizontal="center" vertical="center"/>
    </xf>
    <xf numFmtId="183" fontId="3" fillId="4" borderId="2" xfId="1" applyNumberFormat="1" applyFont="1" applyFill="1" applyBorder="1" applyAlignment="1" applyProtection="1">
      <alignment horizontal="left" vertical="center"/>
    </xf>
    <xf numFmtId="183" fontId="3" fillId="4" borderId="2" xfId="1" applyNumberFormat="1" applyFont="1" applyFill="1" applyBorder="1" applyAlignment="1" applyProtection="1">
      <alignment horizontal="left" vertical="center" wrapText="1"/>
    </xf>
    <xf numFmtId="181" fontId="3" fillId="4" borderId="2" xfId="17" applyFont="1" applyFill="1" applyBorder="1" applyAlignment="1" applyProtection="1">
      <alignment horizontal="left" vertical="center" wrapText="1"/>
    </xf>
    <xf numFmtId="49" fontId="3" fillId="5" borderId="2" xfId="0" applyNumberFormat="1" applyFont="1" applyFill="1" applyBorder="1" applyAlignment="1">
      <alignment horizontal="left" vertical="center"/>
    </xf>
    <xf numFmtId="0" fontId="3" fillId="5" borderId="2" xfId="0" applyFont="1" applyFill="1" applyBorder="1" applyAlignment="1">
      <alignment horizontal="left" vertical="center"/>
    </xf>
    <xf numFmtId="183" fontId="3" fillId="5" borderId="2" xfId="1" applyNumberFormat="1" applyFont="1" applyFill="1" applyBorder="1" applyAlignment="1" applyProtection="1">
      <alignment horizontal="center" vertical="center"/>
    </xf>
    <xf numFmtId="183" fontId="3" fillId="5" borderId="2" xfId="1" applyNumberFormat="1" applyFont="1" applyFill="1" applyBorder="1" applyAlignment="1" applyProtection="1">
      <alignment horizontal="left" vertical="center"/>
    </xf>
    <xf numFmtId="182" fontId="3" fillId="5" borderId="2" xfId="0" applyNumberFormat="1" applyFont="1" applyFill="1" applyBorder="1" applyAlignment="1">
      <alignment horizontal="left" vertical="center"/>
    </xf>
    <xf numFmtId="181" fontId="3" fillId="5" borderId="2" xfId="0" applyNumberFormat="1" applyFont="1" applyFill="1" applyBorder="1" applyAlignment="1">
      <alignment horizontal="left" vertical="center"/>
    </xf>
    <xf numFmtId="49" fontId="3" fillId="6" borderId="3" xfId="18" applyNumberFormat="1" applyFont="1" applyFill="1" applyBorder="1" applyAlignment="1" applyProtection="1">
      <alignment horizontal="left" vertical="center"/>
    </xf>
    <xf numFmtId="181" fontId="3" fillId="6" borderId="2" xfId="19" applyFont="1" applyFill="1" applyBorder="1" applyAlignment="1" applyProtection="1">
      <alignment horizontal="left" vertical="center"/>
    </xf>
    <xf numFmtId="183" fontId="3" fillId="6" borderId="2" xfId="1" applyNumberFormat="1" applyFont="1" applyFill="1" applyBorder="1" applyAlignment="1" applyProtection="1">
      <alignment horizontal="center" vertical="center"/>
    </xf>
    <xf numFmtId="183" fontId="3" fillId="6" borderId="2" xfId="1" applyNumberFormat="1" applyFont="1" applyFill="1" applyBorder="1" applyAlignment="1" applyProtection="1">
      <alignment horizontal="left" vertical="center"/>
    </xf>
    <xf numFmtId="183" fontId="3" fillId="6" borderId="2" xfId="1" applyNumberFormat="1" applyFont="1" applyFill="1" applyBorder="1" applyAlignment="1" applyProtection="1">
      <alignment horizontal="left" vertical="center" wrapText="1"/>
    </xf>
    <xf numFmtId="181" fontId="3" fillId="6" borderId="2" xfId="20" applyFont="1" applyFill="1" applyBorder="1" applyAlignment="1" applyProtection="1">
      <alignment horizontal="left" vertical="center" wrapText="1"/>
    </xf>
    <xf numFmtId="0" fontId="2" fillId="0" borderId="2" xfId="7" applyNumberFormat="1" applyFont="1" applyBorder="1" applyAlignment="1">
      <alignment horizontal="left" vertical="center"/>
    </xf>
    <xf numFmtId="182" fontId="2" fillId="0" borderId="2" xfId="8" applyNumberFormat="1" applyFont="1" applyBorder="1" applyAlignment="1">
      <alignment horizontal="left" vertical="center" wrapText="1"/>
    </xf>
    <xf numFmtId="183" fontId="2" fillId="0" borderId="2" xfId="1" applyNumberFormat="1" applyFont="1" applyFill="1" applyBorder="1" applyAlignment="1" applyProtection="1">
      <alignment horizontal="center" vertical="center" wrapText="1"/>
    </xf>
    <xf numFmtId="183" fontId="1" fillId="0" borderId="2" xfId="1" applyNumberFormat="1" applyFont="1" applyFill="1" applyBorder="1" applyAlignment="1" applyProtection="1">
      <alignment horizontal="left" vertical="center" wrapText="1"/>
    </xf>
    <xf numFmtId="182" fontId="1" fillId="7" borderId="2" xfId="6" applyNumberFormat="1" applyFont="1" applyFill="1" applyBorder="1" applyAlignment="1">
      <alignment horizontal="left" vertical="center"/>
    </xf>
    <xf numFmtId="0" fontId="1" fillId="0" borderId="2" xfId="7" applyNumberFormat="1" applyFont="1" applyBorder="1" applyAlignment="1">
      <alignment horizontal="left" vertical="center"/>
    </xf>
    <xf numFmtId="182" fontId="1" fillId="0" borderId="2" xfId="8" applyNumberFormat="1" applyFont="1" applyBorder="1" applyAlignment="1">
      <alignment horizontal="left" vertical="center" wrapText="1"/>
    </xf>
    <xf numFmtId="183" fontId="1" fillId="0" borderId="2" xfId="1" applyNumberFormat="1" applyFont="1" applyFill="1" applyBorder="1" applyAlignment="1" applyProtection="1">
      <alignment horizontal="center" vertical="center" wrapText="1"/>
    </xf>
    <xf numFmtId="181" fontId="1" fillId="0" borderId="2" xfId="21" applyNumberFormat="1" applyFont="1" applyBorder="1" applyAlignment="1" applyProtection="1">
      <alignment vertical="center" wrapText="1"/>
    </xf>
    <xf numFmtId="182" fontId="3" fillId="4" borderId="4" xfId="7" applyNumberFormat="1" applyFont="1" applyFill="1" applyBorder="1" applyAlignment="1">
      <alignment horizontal="left" vertical="center"/>
    </xf>
    <xf numFmtId="182" fontId="3" fillId="4" borderId="5" xfId="7" applyNumberFormat="1" applyFont="1" applyFill="1" applyBorder="1" applyAlignment="1">
      <alignment horizontal="left" vertical="center"/>
    </xf>
    <xf numFmtId="183" fontId="3" fillId="4" borderId="5" xfId="1" applyNumberFormat="1" applyFont="1" applyFill="1" applyBorder="1" applyAlignment="1" applyProtection="1">
      <alignment horizontal="center" vertical="center"/>
    </xf>
    <xf numFmtId="183" fontId="3" fillId="4" borderId="5" xfId="1" applyNumberFormat="1" applyFont="1" applyFill="1" applyBorder="1" applyAlignment="1" applyProtection="1">
      <alignment horizontal="left" vertical="center"/>
    </xf>
    <xf numFmtId="183" fontId="3" fillId="4" borderId="5" xfId="1" applyNumberFormat="1" applyFont="1" applyFill="1" applyBorder="1" applyAlignment="1" applyProtection="1">
      <alignment horizontal="left" vertical="center" wrapText="1"/>
    </xf>
    <xf numFmtId="181" fontId="3" fillId="4" borderId="5" xfId="7" applyNumberFormat="1" applyFont="1" applyFill="1" applyBorder="1" applyAlignment="1">
      <alignment horizontal="left" vertical="center" wrapText="1"/>
    </xf>
    <xf numFmtId="0" fontId="2" fillId="0" borderId="2" xfId="21" applyNumberFormat="1" applyFont="1" applyBorder="1" applyAlignment="1" applyProtection="1">
      <alignment horizontal="left" vertical="center"/>
    </xf>
    <xf numFmtId="182" fontId="1" fillId="0" borderId="2" xfId="8" applyNumberFormat="1" applyFont="1" applyBorder="1">
      <alignment vertical="center"/>
    </xf>
    <xf numFmtId="181" fontId="2" fillId="0" borderId="2" xfId="21" applyNumberFormat="1" applyFont="1" applyBorder="1" applyAlignment="1" applyProtection="1">
      <alignment horizontal="left" vertical="center" wrapText="1"/>
    </xf>
    <xf numFmtId="49" fontId="4" fillId="6" borderId="3" xfId="18" applyNumberFormat="1" applyFont="1" applyFill="1" applyBorder="1" applyAlignment="1" applyProtection="1">
      <alignment horizontal="left" vertical="center"/>
    </xf>
    <xf numFmtId="181" fontId="4" fillId="6" borderId="2" xfId="19" applyFont="1" applyFill="1" applyBorder="1" applyAlignment="1" applyProtection="1">
      <alignment horizontal="left" vertical="center"/>
    </xf>
    <xf numFmtId="183" fontId="4" fillId="6" borderId="2" xfId="1" applyNumberFormat="1" applyFont="1" applyFill="1" applyBorder="1" applyAlignment="1" applyProtection="1">
      <alignment horizontal="center" vertical="center"/>
    </xf>
    <xf numFmtId="183" fontId="4" fillId="6" borderId="2" xfId="1" applyNumberFormat="1" applyFont="1" applyFill="1" applyBorder="1" applyAlignment="1" applyProtection="1">
      <alignment horizontal="left" vertical="center"/>
    </xf>
    <xf numFmtId="183" fontId="4" fillId="6" borderId="2" xfId="1" applyNumberFormat="1" applyFont="1" applyFill="1" applyBorder="1" applyAlignment="1" applyProtection="1">
      <alignment horizontal="left" vertical="center" wrapText="1"/>
    </xf>
    <xf numFmtId="181" fontId="4" fillId="6" borderId="2" xfId="19" applyFont="1" applyFill="1" applyBorder="1" applyAlignment="1" applyProtection="1">
      <alignment vertical="center"/>
    </xf>
    <xf numFmtId="181" fontId="4" fillId="6" borderId="2" xfId="20" applyFont="1" applyFill="1" applyBorder="1" applyAlignment="1" applyProtection="1">
      <alignment horizontal="left" vertical="center" wrapText="1"/>
    </xf>
    <xf numFmtId="182" fontId="1" fillId="7" borderId="2" xfId="8" applyNumberFormat="1" applyFont="1" applyFill="1" applyBorder="1">
      <alignment vertical="center"/>
    </xf>
    <xf numFmtId="181" fontId="1" fillId="0" borderId="2" xfId="21" applyNumberFormat="1" applyFont="1" applyBorder="1" applyAlignment="1" applyProtection="1">
      <alignment horizontal="left" vertical="center" wrapText="1"/>
    </xf>
    <xf numFmtId="183" fontId="4" fillId="4" borderId="2" xfId="1" applyNumberFormat="1" applyFont="1" applyFill="1" applyBorder="1" applyAlignment="1" applyProtection="1">
      <alignment horizontal="left" vertical="center"/>
    </xf>
    <xf numFmtId="183" fontId="4" fillId="4" borderId="2" xfId="1" applyNumberFormat="1" applyFont="1" applyFill="1" applyBorder="1" applyAlignment="1" applyProtection="1">
      <alignment horizontal="left" vertical="center" wrapText="1"/>
    </xf>
    <xf numFmtId="181" fontId="4" fillId="4" borderId="2" xfId="17" applyFont="1" applyFill="1" applyBorder="1" applyAlignment="1" applyProtection="1">
      <alignment vertical="center" wrapText="1"/>
    </xf>
    <xf numFmtId="181" fontId="4" fillId="4" borderId="2" xfId="17" applyFont="1" applyFill="1" applyBorder="1" applyAlignment="1" applyProtection="1">
      <alignment horizontal="left" vertical="center" wrapText="1"/>
    </xf>
    <xf numFmtId="49" fontId="1" fillId="0" borderId="2" xfId="6" applyNumberFormat="1" applyFont="1" applyBorder="1" applyAlignment="1">
      <alignment horizontal="left" vertical="center"/>
    </xf>
    <xf numFmtId="179" fontId="1" fillId="0" borderId="2" xfId="22" applyFont="1" applyBorder="1" applyAlignment="1" applyProtection="1">
      <alignment horizontal="left" vertical="center" wrapText="1"/>
    </xf>
    <xf numFmtId="182" fontId="1" fillId="0" borderId="2" xfId="1" applyNumberFormat="1" applyFont="1" applyFill="1" applyBorder="1" applyAlignment="1" applyProtection="1">
      <alignment horizontal="center" vertical="center" wrapText="1"/>
    </xf>
    <xf numFmtId="49" fontId="2" fillId="0" borderId="2" xfId="6" applyNumberFormat="1" applyFont="1" applyBorder="1" applyAlignment="1">
      <alignment horizontal="left" vertical="center"/>
    </xf>
    <xf numFmtId="179" fontId="2" fillId="0" borderId="2" xfId="22" applyFont="1" applyBorder="1" applyAlignment="1" applyProtection="1">
      <alignment horizontal="left" vertical="center" wrapText="1"/>
    </xf>
    <xf numFmtId="182" fontId="2" fillId="0" borderId="2" xfId="1" applyNumberFormat="1" applyFont="1" applyFill="1" applyBorder="1" applyAlignment="1" applyProtection="1">
      <alignment horizontal="center" vertical="center" wrapText="1"/>
    </xf>
    <xf numFmtId="183" fontId="2" fillId="0" borderId="2" xfId="1" applyNumberFormat="1" applyFont="1" applyFill="1" applyBorder="1" applyAlignment="1" applyProtection="1">
      <alignment horizontal="left" vertical="center" wrapText="1"/>
    </xf>
    <xf numFmtId="182" fontId="2" fillId="0" borderId="2" xfId="8" applyNumberFormat="1" applyFont="1" applyBorder="1" applyAlignment="1">
      <alignment horizontal="left" vertical="center"/>
    </xf>
    <xf numFmtId="49" fontId="3" fillId="5"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183" fontId="3" fillId="5" borderId="6" xfId="1" applyNumberFormat="1" applyFont="1" applyFill="1" applyBorder="1" applyAlignment="1" applyProtection="1">
      <alignment horizontal="center" vertical="center"/>
    </xf>
    <xf numFmtId="183" fontId="3" fillId="5" borderId="6" xfId="1" applyNumberFormat="1" applyFont="1" applyFill="1" applyBorder="1" applyAlignment="1" applyProtection="1">
      <alignment horizontal="left" vertical="center"/>
    </xf>
    <xf numFmtId="182" fontId="3" fillId="5" borderId="6" xfId="0" applyNumberFormat="1" applyFont="1" applyFill="1" applyBorder="1" applyAlignment="1">
      <alignment horizontal="left" vertical="center"/>
    </xf>
    <xf numFmtId="49" fontId="3" fillId="0" borderId="7" xfId="0" applyNumberFormat="1" applyFont="1" applyBorder="1" applyAlignment="1">
      <alignment horizontal="left" vertical="center"/>
    </xf>
    <xf numFmtId="0" fontId="3" fillId="0" borderId="8" xfId="0" applyFont="1" applyBorder="1" applyAlignment="1">
      <alignment horizontal="left" vertical="center"/>
    </xf>
    <xf numFmtId="183" fontId="3" fillId="0" borderId="8" xfId="1" applyNumberFormat="1" applyFont="1" applyFill="1" applyBorder="1" applyAlignment="1" applyProtection="1">
      <alignment horizontal="center" vertical="center"/>
    </xf>
    <xf numFmtId="183" fontId="3" fillId="0" borderId="8" xfId="1" applyNumberFormat="1" applyFont="1" applyFill="1" applyBorder="1" applyAlignment="1" applyProtection="1">
      <alignment horizontal="left" vertical="center"/>
    </xf>
    <xf numFmtId="182" fontId="3" fillId="0" borderId="8" xfId="0" applyNumberFormat="1" applyFont="1" applyBorder="1" applyAlignment="1">
      <alignment horizontal="left" vertical="center"/>
    </xf>
    <xf numFmtId="182" fontId="3" fillId="0" borderId="9" xfId="0" applyNumberFormat="1" applyFont="1" applyBorder="1" applyAlignment="1">
      <alignment horizontal="left" vertical="center"/>
    </xf>
    <xf numFmtId="49" fontId="3" fillId="5" borderId="10" xfId="0" applyNumberFormat="1" applyFont="1" applyFill="1" applyBorder="1" applyAlignment="1">
      <alignment horizontal="left" vertical="center"/>
    </xf>
    <xf numFmtId="0" fontId="3" fillId="5" borderId="10" xfId="0" applyFont="1" applyFill="1" applyBorder="1" applyAlignment="1">
      <alignment horizontal="left" vertical="center"/>
    </xf>
    <xf numFmtId="183" fontId="3" fillId="5" borderId="10" xfId="1" applyNumberFormat="1" applyFont="1" applyFill="1" applyBorder="1" applyAlignment="1" applyProtection="1">
      <alignment horizontal="center" vertical="center"/>
    </xf>
    <xf numFmtId="183" fontId="3" fillId="5" borderId="10" xfId="1" applyNumberFormat="1" applyFont="1" applyFill="1" applyBorder="1" applyAlignment="1" applyProtection="1">
      <alignment horizontal="left" vertical="center"/>
    </xf>
    <xf numFmtId="182" fontId="3" fillId="5" borderId="10" xfId="0" applyNumberFormat="1" applyFont="1" applyFill="1" applyBorder="1" applyAlignment="1">
      <alignment horizontal="left" vertical="center"/>
    </xf>
    <xf numFmtId="181" fontId="3" fillId="5" borderId="10" xfId="0" applyNumberFormat="1" applyFont="1" applyFill="1" applyBorder="1" applyAlignment="1">
      <alignment horizontal="left" vertical="center"/>
    </xf>
    <xf numFmtId="0" fontId="1" fillId="0" borderId="2" xfId="21" applyNumberFormat="1" applyFont="1" applyBorder="1" applyAlignment="1" applyProtection="1">
      <alignment horizontal="left" vertical="center"/>
    </xf>
    <xf numFmtId="184" fontId="1" fillId="0" borderId="2" xfId="1" applyNumberFormat="1" applyFont="1" applyFill="1" applyBorder="1" applyAlignment="1" applyProtection="1">
      <alignment horizontal="right" vertical="center" wrapText="1"/>
    </xf>
    <xf numFmtId="182" fontId="3" fillId="3" borderId="2" xfId="7" applyNumberFormat="1" applyFont="1" applyFill="1" applyBorder="1" applyAlignment="1">
      <alignment horizontal="left" vertical="center" wrapText="1"/>
    </xf>
    <xf numFmtId="182" fontId="3" fillId="5" borderId="2" xfId="7" applyNumberFormat="1" applyFont="1" applyFill="1" applyBorder="1" applyAlignment="1">
      <alignment horizontal="left" vertical="center" wrapText="1"/>
    </xf>
    <xf numFmtId="49" fontId="3" fillId="6" borderId="9" xfId="18" applyNumberFormat="1" applyFont="1" applyFill="1" applyBorder="1" applyAlignment="1" applyProtection="1">
      <alignment horizontal="left" vertical="center"/>
    </xf>
    <xf numFmtId="182" fontId="2" fillId="0" borderId="2" xfId="8" applyNumberFormat="1" applyFont="1" applyBorder="1" applyAlignment="1">
      <alignment vertical="center" wrapText="1"/>
    </xf>
    <xf numFmtId="182" fontId="1" fillId="0" borderId="2" xfId="8" applyNumberFormat="1" applyFont="1" applyBorder="1" applyAlignment="1">
      <alignment vertical="center" wrapText="1"/>
    </xf>
    <xf numFmtId="182" fontId="3" fillId="4" borderId="11" xfId="7" applyNumberFormat="1" applyFont="1" applyFill="1" applyBorder="1" applyAlignment="1">
      <alignment horizontal="left" vertical="center" wrapText="1"/>
    </xf>
    <xf numFmtId="49" fontId="4" fillId="6" borderId="9" xfId="18" applyNumberFormat="1" applyFont="1" applyFill="1" applyBorder="1" applyAlignment="1" applyProtection="1">
      <alignment horizontal="left" vertical="center" wrapText="1"/>
    </xf>
    <xf numFmtId="182" fontId="2" fillId="0" borderId="2" xfId="21" applyFont="1" applyBorder="1" applyAlignment="1" applyProtection="1">
      <alignment horizontal="left" vertical="center" wrapText="1"/>
    </xf>
    <xf numFmtId="49" fontId="4" fillId="6" borderId="9" xfId="18" applyNumberFormat="1" applyFont="1" applyFill="1" applyBorder="1" applyAlignment="1" applyProtection="1">
      <alignment horizontal="left" vertical="center"/>
    </xf>
    <xf numFmtId="182" fontId="5" fillId="0" borderId="9" xfId="21" applyFont="1" applyBorder="1" applyAlignment="1" applyProtection="1">
      <alignment horizontal="left" vertical="center" wrapText="1"/>
    </xf>
    <xf numFmtId="182" fontId="1" fillId="0" borderId="2" xfId="21" applyFont="1" applyBorder="1" applyAlignment="1" applyProtection="1">
      <alignment horizontal="left" vertical="center" wrapText="1"/>
    </xf>
    <xf numFmtId="182" fontId="2" fillId="0" borderId="9" xfId="21" applyFont="1" applyBorder="1" applyAlignment="1" applyProtection="1">
      <alignment horizontal="left" vertical="center" wrapText="1"/>
    </xf>
    <xf numFmtId="0" fontId="6" fillId="0" borderId="0" xfId="0" applyFont="1"/>
    <xf numFmtId="0" fontId="6" fillId="0" borderId="0" xfId="0" applyFont="1" applyAlignment="1">
      <alignment horizontal="center"/>
    </xf>
    <xf numFmtId="0" fontId="1" fillId="0" borderId="0" xfId="23" applyFont="1" applyAlignment="1">
      <alignment horizontal="left" vertical="center"/>
      <protection locked="0"/>
    </xf>
    <xf numFmtId="0" fontId="4" fillId="8" borderId="12" xfId="23" applyFont="1" applyFill="1" applyBorder="1" applyAlignment="1">
      <alignment vertical="center"/>
      <protection locked="0"/>
    </xf>
    <xf numFmtId="0" fontId="1" fillId="8" borderId="0" xfId="23" applyFont="1" applyFill="1" applyAlignment="1">
      <alignment vertical="center"/>
      <protection locked="0"/>
    </xf>
    <xf numFmtId="0" fontId="7" fillId="8" borderId="7" xfId="23" applyFont="1" applyFill="1" applyBorder="1" applyAlignment="1">
      <alignment vertical="center"/>
      <protection locked="0"/>
    </xf>
    <xf numFmtId="0" fontId="8" fillId="8" borderId="8" xfId="23" applyFont="1" applyFill="1" applyBorder="1" applyAlignment="1">
      <alignment vertical="center"/>
      <protection locked="0"/>
    </xf>
    <xf numFmtId="0" fontId="1" fillId="8" borderId="8" xfId="23" applyFont="1" applyFill="1" applyBorder="1" applyAlignment="1">
      <alignment vertical="center"/>
      <protection locked="0"/>
    </xf>
    <xf numFmtId="14" fontId="8" fillId="8" borderId="8" xfId="23" applyNumberFormat="1" applyFont="1" applyFill="1" applyBorder="1" applyAlignment="1">
      <alignment vertical="center"/>
      <protection locked="0"/>
    </xf>
    <xf numFmtId="0" fontId="7" fillId="8" borderId="12" xfId="23" applyFont="1" applyFill="1" applyBorder="1" applyAlignment="1">
      <alignment vertical="center"/>
      <protection locked="0"/>
    </xf>
    <xf numFmtId="0" fontId="8" fillId="8" borderId="0" xfId="23" applyFont="1" applyFill="1" applyAlignment="1">
      <alignment vertical="center"/>
      <protection locked="0"/>
    </xf>
    <xf numFmtId="0" fontId="7" fillId="8" borderId="13" xfId="23" applyFont="1" applyFill="1" applyBorder="1" applyAlignment="1">
      <alignment vertical="center"/>
      <protection locked="0"/>
    </xf>
    <xf numFmtId="0" fontId="8" fillId="8" borderId="14" xfId="23" applyFont="1" applyFill="1" applyBorder="1" applyAlignment="1">
      <alignment vertical="center"/>
      <protection locked="0"/>
    </xf>
    <xf numFmtId="0" fontId="1" fillId="8" borderId="14" xfId="23" applyFont="1" applyFill="1" applyBorder="1" applyAlignment="1">
      <alignment vertical="center"/>
      <protection locked="0"/>
    </xf>
    <xf numFmtId="0" fontId="8" fillId="8" borderId="12" xfId="23" applyFont="1" applyFill="1" applyBorder="1" applyAlignment="1">
      <alignment vertical="center"/>
      <protection locked="0"/>
    </xf>
    <xf numFmtId="0" fontId="8" fillId="8" borderId="15" xfId="23" applyFont="1" applyFill="1" applyBorder="1" applyAlignment="1">
      <alignment vertical="center"/>
      <protection locked="0"/>
    </xf>
    <xf numFmtId="0" fontId="8" fillId="8" borderId="1" xfId="23" applyFont="1" applyFill="1" applyBorder="1" applyAlignment="1">
      <alignment vertical="center"/>
      <protection locked="0"/>
    </xf>
    <xf numFmtId="0" fontId="1" fillId="8" borderId="1" xfId="23" applyFont="1" applyFill="1" applyBorder="1" applyAlignment="1">
      <alignment vertical="center"/>
      <protection locked="0"/>
    </xf>
    <xf numFmtId="0" fontId="4" fillId="8" borderId="13" xfId="23" applyFont="1" applyFill="1" applyBorder="1" applyAlignment="1">
      <alignment vertical="center"/>
      <protection locked="0"/>
    </xf>
    <xf numFmtId="0" fontId="1" fillId="8" borderId="12" xfId="23" applyFont="1" applyFill="1" applyBorder="1" applyAlignment="1">
      <alignment vertical="center"/>
      <protection locked="0"/>
    </xf>
    <xf numFmtId="0" fontId="1" fillId="8" borderId="15" xfId="23" applyFont="1" applyFill="1" applyBorder="1" applyAlignment="1">
      <alignment vertical="center"/>
      <protection locked="0"/>
    </xf>
    <xf numFmtId="0" fontId="1" fillId="8" borderId="1" xfId="23" applyFont="1" applyFill="1" applyBorder="1" applyAlignment="1">
      <alignment horizontal="center" vertical="center"/>
      <protection locked="0"/>
    </xf>
    <xf numFmtId="0" fontId="1" fillId="0" borderId="0" xfId="23" applyFont="1" applyAlignment="1">
      <alignment vertical="center"/>
      <protection locked="0"/>
    </xf>
    <xf numFmtId="0" fontId="4" fillId="0" borderId="0" xfId="23" applyFont="1" applyAlignment="1">
      <alignment vertical="center"/>
      <protection locked="0"/>
    </xf>
    <xf numFmtId="0" fontId="1" fillId="0" borderId="0" xfId="23" applyFont="1" applyAlignment="1">
      <alignment horizontal="center" vertical="center"/>
      <protection locked="0"/>
    </xf>
    <xf numFmtId="0" fontId="1" fillId="8" borderId="0" xfId="23" applyFont="1" applyFill="1" applyAlignment="1">
      <alignment horizontal="center" vertical="center"/>
      <protection locked="0"/>
    </xf>
    <xf numFmtId="0" fontId="1" fillId="8" borderId="16" xfId="23" applyFont="1" applyFill="1" applyBorder="1" applyAlignment="1">
      <alignment vertical="center"/>
      <protection locked="0"/>
    </xf>
    <xf numFmtId="0" fontId="1" fillId="8" borderId="9" xfId="23" applyFont="1" applyFill="1" applyBorder="1" applyAlignment="1">
      <alignment horizontal="center" vertical="center"/>
      <protection locked="0"/>
    </xf>
    <xf numFmtId="0" fontId="1" fillId="8" borderId="8" xfId="23" applyFont="1" applyFill="1" applyBorder="1" applyAlignment="1">
      <alignment horizontal="center" vertical="center"/>
      <protection locked="0"/>
    </xf>
    <xf numFmtId="0" fontId="1" fillId="8" borderId="14" xfId="23" applyFont="1" applyFill="1" applyBorder="1" applyAlignment="1">
      <alignment horizontal="center" vertical="center"/>
      <protection locked="0"/>
    </xf>
    <xf numFmtId="0" fontId="8" fillId="0" borderId="14" xfId="23" applyFont="1" applyBorder="1" applyAlignment="1">
      <alignment vertical="center"/>
      <protection locked="0"/>
    </xf>
    <xf numFmtId="0" fontId="8" fillId="0" borderId="17" xfId="23" applyFont="1" applyBorder="1" applyAlignment="1">
      <alignment vertical="center"/>
      <protection locked="0"/>
    </xf>
    <xf numFmtId="0" fontId="1" fillId="8" borderId="16" xfId="23" applyFont="1" applyFill="1" applyBorder="1" applyAlignment="1">
      <alignment horizontal="center" vertical="center"/>
      <protection locked="0"/>
    </xf>
    <xf numFmtId="0" fontId="1" fillId="0" borderId="14" xfId="23" applyFont="1" applyBorder="1" applyAlignment="1">
      <alignment vertical="center"/>
      <protection locked="0"/>
    </xf>
    <xf numFmtId="0" fontId="1" fillId="0" borderId="17" xfId="23" applyFont="1" applyBorder="1" applyAlignment="1">
      <alignment vertical="center"/>
      <protection locked="0"/>
    </xf>
    <xf numFmtId="0" fontId="4" fillId="8" borderId="8" xfId="23" applyFont="1" applyFill="1" applyBorder="1" applyAlignment="1">
      <alignment horizontal="center" vertical="center"/>
      <protection locked="0"/>
    </xf>
    <xf numFmtId="9" fontId="6" fillId="0" borderId="7" xfId="23" applyNumberFormat="1" applyFont="1" applyBorder="1" applyAlignment="1">
      <alignment horizontal="center" vertical="center"/>
      <protection locked="0"/>
    </xf>
    <xf numFmtId="187" fontId="1" fillId="0" borderId="2" xfId="1" applyNumberFormat="1" applyFont="1" applyFill="1" applyBorder="1" applyAlignment="1" applyProtection="1">
      <alignment horizontal="right" vertical="center" wrapText="1"/>
    </xf>
    <xf numFmtId="182" fontId="25" fillId="0" borderId="2" xfId="21" applyFont="1" applyBorder="1" applyAlignment="1" applyProtection="1">
      <alignment horizontal="left" vertical="center" wrapText="1"/>
    </xf>
    <xf numFmtId="0" fontId="12" fillId="8" borderId="0" xfId="23" applyFont="1" applyFill="1" applyAlignment="1">
      <alignment horizontal="left" vertical="center" wrapText="1"/>
      <protection locked="0"/>
    </xf>
    <xf numFmtId="0" fontId="12" fillId="8" borderId="0" xfId="23" applyFont="1" applyFill="1" applyAlignment="1">
      <alignment horizontal="left" vertical="center"/>
      <protection locked="0"/>
    </xf>
    <xf numFmtId="0" fontId="12" fillId="8" borderId="0" xfId="23" applyFont="1" applyFill="1" applyAlignment="1">
      <alignment horizontal="center" vertical="center"/>
      <protection locked="0"/>
    </xf>
    <xf numFmtId="0" fontId="1" fillId="0" borderId="0" xfId="23" applyFont="1" applyAlignment="1">
      <alignment horizontal="left" vertical="center" wrapText="1"/>
      <protection locked="0"/>
    </xf>
    <xf numFmtId="0" fontId="1" fillId="0" borderId="0" xfId="23" applyFont="1" applyAlignment="1">
      <alignment horizontal="center" vertical="center" wrapText="1"/>
      <protection locked="0"/>
    </xf>
    <xf numFmtId="0" fontId="1" fillId="0" borderId="0" xfId="23" applyFont="1" applyAlignment="1">
      <alignment horizontal="left" vertical="justify"/>
      <protection locked="0"/>
    </xf>
    <xf numFmtId="0" fontId="1" fillId="0" borderId="0" xfId="23" applyFont="1" applyAlignment="1">
      <alignment horizontal="center" vertical="justify"/>
      <protection locked="0"/>
    </xf>
    <xf numFmtId="0" fontId="10" fillId="8" borderId="0" xfId="23" applyFont="1" applyFill="1" applyAlignment="1">
      <alignment horizontal="left" vertical="center" wrapText="1"/>
      <protection locked="0"/>
    </xf>
    <xf numFmtId="0" fontId="11" fillId="8" borderId="0" xfId="23" applyFont="1" applyFill="1" applyAlignment="1">
      <alignment horizontal="left" vertical="center"/>
      <protection locked="0"/>
    </xf>
    <xf numFmtId="0" fontId="11" fillId="8" borderId="0" xfId="23" applyFont="1" applyFill="1" applyAlignment="1">
      <alignment horizontal="center" vertical="center"/>
      <protection locked="0"/>
    </xf>
    <xf numFmtId="0" fontId="12" fillId="8" borderId="0" xfId="23" applyFont="1" applyFill="1" applyAlignment="1">
      <alignment horizontal="center" vertical="center" wrapText="1"/>
      <protection locked="0"/>
    </xf>
    <xf numFmtId="0" fontId="7" fillId="0" borderId="7" xfId="23" applyFont="1" applyBorder="1" applyAlignment="1">
      <alignment horizontal="left" vertical="center"/>
      <protection locked="0"/>
    </xf>
    <xf numFmtId="0" fontId="7" fillId="0" borderId="8" xfId="23" applyFont="1" applyBorder="1" applyAlignment="1">
      <alignment horizontal="left" vertical="center"/>
      <protection locked="0"/>
    </xf>
    <xf numFmtId="186" fontId="7" fillId="0" borderId="7" xfId="23" applyNumberFormat="1" applyFont="1" applyBorder="1" applyAlignment="1" applyProtection="1">
      <alignment horizontal="center" vertical="center"/>
    </xf>
    <xf numFmtId="186" fontId="7" fillId="0" borderId="8" xfId="23" applyNumberFormat="1" applyFont="1" applyBorder="1" applyAlignment="1" applyProtection="1">
      <alignment horizontal="center" vertical="center"/>
    </xf>
    <xf numFmtId="186" fontId="7" fillId="0" borderId="9" xfId="23" applyNumberFormat="1" applyFont="1" applyBorder="1" applyAlignment="1" applyProtection="1">
      <alignment horizontal="center" vertical="center"/>
    </xf>
    <xf numFmtId="0" fontId="4" fillId="0" borderId="7" xfId="23" applyFont="1" applyBorder="1" applyAlignment="1">
      <alignment horizontal="left" vertical="center"/>
      <protection locked="0"/>
    </xf>
    <xf numFmtId="0" fontId="4" fillId="0" borderId="8" xfId="23" applyFont="1" applyBorder="1" applyAlignment="1">
      <alignment horizontal="left" vertical="center"/>
      <protection locked="0"/>
    </xf>
    <xf numFmtId="186" fontId="4" fillId="0" borderId="7" xfId="23" applyNumberFormat="1" applyFont="1" applyBorder="1" applyAlignment="1" applyProtection="1">
      <alignment horizontal="center" vertical="center"/>
    </xf>
    <xf numFmtId="186" fontId="4" fillId="0" borderId="8" xfId="23" applyNumberFormat="1" applyFont="1" applyBorder="1" applyAlignment="1" applyProtection="1">
      <alignment horizontal="center" vertical="center"/>
    </xf>
    <xf numFmtId="186" fontId="4" fillId="0" borderId="9" xfId="23" applyNumberFormat="1" applyFont="1" applyBorder="1" applyAlignment="1" applyProtection="1">
      <alignment horizontal="center" vertical="center"/>
    </xf>
    <xf numFmtId="186" fontId="1" fillId="8" borderId="0" xfId="23" applyNumberFormat="1" applyFont="1" applyFill="1" applyAlignment="1">
      <alignment horizontal="center" vertical="center"/>
      <protection locked="0"/>
    </xf>
    <xf numFmtId="0" fontId="1" fillId="8" borderId="0" xfId="23" applyFont="1" applyFill="1" applyAlignment="1">
      <alignment horizontal="center" vertical="center"/>
      <protection locked="0"/>
    </xf>
    <xf numFmtId="0" fontId="13" fillId="0" borderId="2" xfId="2" applyNumberFormat="1" applyFont="1" applyFill="1" applyBorder="1" applyAlignment="1" applyProtection="1">
      <alignment horizontal="center" vertical="center"/>
      <protection locked="0"/>
    </xf>
    <xf numFmtId="0" fontId="8" fillId="0" borderId="2" xfId="23" applyFont="1" applyBorder="1" applyAlignment="1">
      <alignment horizontal="center" vertical="center"/>
      <protection locked="0"/>
    </xf>
    <xf numFmtId="0" fontId="7" fillId="8" borderId="7" xfId="23" applyFont="1" applyFill="1" applyBorder="1" applyAlignment="1">
      <alignment horizontal="left" vertical="center"/>
      <protection locked="0"/>
    </xf>
    <xf numFmtId="0" fontId="7" fillId="8" borderId="8" xfId="23" applyFont="1" applyFill="1" applyBorder="1" applyAlignment="1">
      <alignment horizontal="left" vertical="center"/>
      <protection locked="0"/>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0" fontId="1" fillId="0" borderId="0" xfId="23" applyFont="1" applyAlignment="1">
      <alignment horizontal="left" vertical="center"/>
      <protection locked="0"/>
    </xf>
    <xf numFmtId="0" fontId="1" fillId="0" borderId="0" xfId="23" applyFont="1" applyAlignment="1">
      <alignment horizontal="center" vertical="center"/>
      <protection locked="0"/>
    </xf>
    <xf numFmtId="185" fontId="8" fillId="0" borderId="7" xfId="23" applyNumberFormat="1" applyFont="1" applyBorder="1" applyAlignment="1">
      <alignment horizontal="center" vertical="center"/>
      <protection locked="0"/>
    </xf>
    <xf numFmtId="185" fontId="8" fillId="0" borderId="8" xfId="23" applyNumberFormat="1" applyFont="1" applyBorder="1" applyAlignment="1">
      <alignment horizontal="center" vertical="center"/>
      <protection locked="0"/>
    </xf>
    <xf numFmtId="185" fontId="8" fillId="0" borderId="9" xfId="23" applyNumberFormat="1" applyFont="1" applyBorder="1" applyAlignment="1">
      <alignment horizontal="center" vertical="center"/>
      <protection locked="0"/>
    </xf>
    <xf numFmtId="1" fontId="8" fillId="0" borderId="2" xfId="23" applyNumberFormat="1" applyFont="1" applyBorder="1" applyAlignment="1">
      <alignment horizontal="center" vertical="center"/>
      <protection locked="0"/>
    </xf>
    <xf numFmtId="49" fontId="3" fillId="2" borderId="1" xfId="6" applyNumberFormat="1" applyFont="1" applyFill="1" applyBorder="1" applyAlignment="1">
      <alignment horizontal="left" vertical="center"/>
    </xf>
    <xf numFmtId="49" fontId="3" fillId="2" borderId="1" xfId="6" applyNumberFormat="1" applyFont="1" applyFill="1" applyBorder="1" applyAlignment="1">
      <alignment horizontal="center" vertical="center"/>
    </xf>
    <xf numFmtId="0" fontId="26" fillId="8" borderId="12" xfId="23" applyFont="1" applyFill="1" applyBorder="1" applyAlignment="1">
      <alignment vertical="center"/>
      <protection locked="0"/>
    </xf>
  </cellXfs>
  <cellStyles count="24">
    <cellStyle name="Besuchter Hyperlink_budget BMW Deal…ng 20070530.xls" xfId="3" xr:uid="{00000000-0005-0000-0000-000031000000}"/>
    <cellStyle name="Dezimal 2" xfId="4" xr:uid="{00000000-0005-0000-0000-000032000000}"/>
    <cellStyle name="Euro" xfId="5" xr:uid="{00000000-0005-0000-0000-000033000000}"/>
    <cellStyle name="Normal 2" xfId="6" xr:uid="{00000000-0005-0000-0000-000034000000}"/>
    <cellStyle name="Normal 2 2" xfId="7" xr:uid="{00000000-0005-0000-0000-000035000000}"/>
    <cellStyle name="Normal 2 2 2 3" xfId="17" xr:uid="{00000000-0005-0000-0000-000041000000}"/>
    <cellStyle name="Normal 2 2 3 2" xfId="20" xr:uid="{00000000-0005-0000-0000-000044000000}"/>
    <cellStyle name="Normal 3" xfId="8" xr:uid="{00000000-0005-0000-0000-000036000000}"/>
    <cellStyle name="Normal 3 7" xfId="23" xr:uid="{00000000-0005-0000-0000-000047000000}"/>
    <cellStyle name="Normal_mck_ceocircle_20060228" xfId="9" xr:uid="{00000000-0005-0000-0000-000037000000}"/>
    <cellStyle name="Normal_mck_ceocircle_20060228 2" xfId="21" xr:uid="{00000000-0005-0000-0000-000045000000}"/>
    <cellStyle name="Standard 2" xfId="10" xr:uid="{00000000-0005-0000-0000-000038000000}"/>
    <cellStyle name="Standard 4" xfId="11" xr:uid="{00000000-0005-0000-0000-000039000000}"/>
    <cellStyle name="Standard_080529_FB_Verkaufsstundensätze gkk" xfId="12" xr:uid="{00000000-0005-0000-0000-00003A000000}"/>
    <cellStyle name="Style 1" xfId="13" xr:uid="{00000000-0005-0000-0000-00003C000000}"/>
    <cellStyle name="常规" xfId="0" builtinId="0"/>
    <cellStyle name="常规 2" xfId="14" xr:uid="{00000000-0005-0000-0000-00003D000000}"/>
    <cellStyle name="常规 5 2 2 3" xfId="18" xr:uid="{00000000-0005-0000-0000-000042000000}"/>
    <cellStyle name="超链接" xfId="2" builtinId="8"/>
    <cellStyle name="千位分隔" xfId="1" builtinId="3"/>
    <cellStyle name="样式 1" xfId="15" xr:uid="{00000000-0005-0000-0000-00003F000000}"/>
    <cellStyle name="样式 1 2" xfId="16" xr:uid="{00000000-0005-0000-0000-000040000000}"/>
    <cellStyle name="样式 1 2 2 2" xfId="19" xr:uid="{00000000-0005-0000-0000-000043000000}"/>
    <cellStyle name="样式 1 2 2 2 2 2" xfId="22" xr:uid="{00000000-0005-0000-0000-000046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honglan@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BreakPreview" zoomScale="85" zoomScaleNormal="90" workbookViewId="0">
      <selection activeCell="A17" sqref="A17"/>
    </sheetView>
  </sheetViews>
  <sheetFormatPr defaultColWidth="9.4609375" defaultRowHeight="14"/>
  <cols>
    <col min="1" max="3" width="8.765625" style="100" customWidth="1"/>
    <col min="4" max="8" width="8.61328125" style="100" customWidth="1"/>
    <col min="9" max="9" width="6.61328125" style="101" customWidth="1"/>
    <col min="10" max="12" width="10.23046875" style="100" customWidth="1"/>
    <col min="13" max="16384" width="9.4609375" style="100"/>
  </cols>
  <sheetData>
    <row r="1" spans="1:12" ht="15.5">
      <c r="A1" s="168"/>
      <c r="B1" s="168"/>
      <c r="C1" s="168"/>
      <c r="D1" s="168"/>
      <c r="E1" s="168"/>
      <c r="F1" s="168"/>
      <c r="G1" s="168"/>
      <c r="H1" s="168"/>
      <c r="I1" s="169"/>
      <c r="J1" s="168"/>
      <c r="K1" s="168"/>
      <c r="L1" s="168"/>
    </row>
    <row r="2" spans="1:12" ht="51" customHeight="1">
      <c r="A2" s="103"/>
      <c r="B2" s="104"/>
      <c r="C2" s="104"/>
      <c r="D2" s="104"/>
      <c r="E2" s="104"/>
      <c r="F2" s="104"/>
      <c r="G2" s="104"/>
      <c r="H2" s="104"/>
      <c r="I2" s="125"/>
      <c r="J2" s="104"/>
      <c r="K2" s="104"/>
      <c r="L2" s="126"/>
    </row>
    <row r="3" spans="1:12" ht="16" customHeight="1">
      <c r="A3" s="105" t="s">
        <v>0</v>
      </c>
      <c r="B3" s="106"/>
      <c r="C3" s="106"/>
      <c r="D3" s="106"/>
      <c r="E3" s="106"/>
      <c r="F3" s="106"/>
      <c r="G3" s="106"/>
      <c r="H3" s="107"/>
      <c r="I3" s="127"/>
      <c r="J3" s="163" t="s">
        <v>1</v>
      </c>
      <c r="K3" s="163"/>
      <c r="L3" s="163"/>
    </row>
    <row r="4" spans="1:12" ht="16" customHeight="1">
      <c r="A4" s="105" t="s">
        <v>2</v>
      </c>
      <c r="B4" s="106"/>
      <c r="C4" s="106"/>
      <c r="D4" s="108"/>
      <c r="E4" s="106"/>
      <c r="F4" s="106"/>
      <c r="G4" s="106"/>
      <c r="H4" s="107"/>
      <c r="I4" s="128"/>
      <c r="J4" s="170">
        <v>44292</v>
      </c>
      <c r="K4" s="171"/>
      <c r="L4" s="172"/>
    </row>
    <row r="5" spans="1:12" ht="16" customHeight="1">
      <c r="A5" s="109" t="s">
        <v>3</v>
      </c>
      <c r="B5" s="110"/>
      <c r="C5" s="110"/>
      <c r="D5" s="110"/>
      <c r="E5" s="110"/>
      <c r="F5" s="110"/>
      <c r="G5" s="110"/>
      <c r="H5" s="104"/>
      <c r="I5" s="125"/>
      <c r="J5" s="173"/>
      <c r="K5" s="173"/>
      <c r="L5" s="173"/>
    </row>
    <row r="6" spans="1:12" ht="16" customHeight="1">
      <c r="A6" s="111" t="s">
        <v>4</v>
      </c>
      <c r="B6" s="112"/>
      <c r="C6" s="112"/>
      <c r="D6" s="112"/>
      <c r="E6" s="112"/>
      <c r="F6" s="112"/>
      <c r="G6" s="112"/>
      <c r="H6" s="113"/>
      <c r="I6" s="129"/>
      <c r="J6" s="130"/>
      <c r="K6" s="130"/>
      <c r="L6" s="131"/>
    </row>
    <row r="7" spans="1:12" ht="16" customHeight="1">
      <c r="A7" s="114"/>
      <c r="B7" s="110" t="s">
        <v>5</v>
      </c>
      <c r="C7" s="110"/>
      <c r="D7" s="110"/>
      <c r="E7" s="110"/>
      <c r="F7" s="110"/>
      <c r="G7" s="110"/>
      <c r="H7" s="104"/>
      <c r="I7" s="132"/>
      <c r="J7" s="163" t="s">
        <v>6</v>
      </c>
      <c r="K7" s="163"/>
      <c r="L7" s="163"/>
    </row>
    <row r="8" spans="1:12" ht="16" customHeight="1">
      <c r="A8" s="114"/>
      <c r="B8" s="110" t="s">
        <v>7</v>
      </c>
      <c r="C8" s="110"/>
      <c r="D8" s="110" t="s">
        <v>8</v>
      </c>
      <c r="E8" s="110"/>
      <c r="F8" s="110"/>
      <c r="G8" s="110"/>
      <c r="H8" s="104"/>
      <c r="I8" s="125"/>
      <c r="J8" s="163" t="s">
        <v>9</v>
      </c>
      <c r="K8" s="163"/>
      <c r="L8" s="163"/>
    </row>
    <row r="9" spans="1:12" ht="16" customHeight="1">
      <c r="A9" s="114"/>
      <c r="B9" s="110"/>
      <c r="C9" s="110"/>
      <c r="D9" s="110" t="s">
        <v>10</v>
      </c>
      <c r="E9" s="110"/>
      <c r="F9" s="110"/>
      <c r="G9" s="110"/>
      <c r="H9" s="104"/>
      <c r="I9" s="125"/>
      <c r="J9" s="163" t="s">
        <v>11</v>
      </c>
      <c r="K9" s="163"/>
      <c r="L9" s="163"/>
    </row>
    <row r="10" spans="1:12" ht="16" customHeight="1">
      <c r="A10" s="114"/>
      <c r="B10" s="110"/>
      <c r="C10" s="110"/>
      <c r="D10" s="110" t="s">
        <v>12</v>
      </c>
      <c r="E10" s="110"/>
      <c r="F10" s="110"/>
      <c r="G10" s="110"/>
      <c r="H10" s="104"/>
      <c r="I10" s="125"/>
      <c r="J10" s="163" t="s">
        <v>13</v>
      </c>
      <c r="K10" s="163"/>
      <c r="L10" s="163"/>
    </row>
    <row r="11" spans="1:12" ht="16" customHeight="1">
      <c r="A11" s="114"/>
      <c r="B11" s="110"/>
      <c r="C11" s="110"/>
      <c r="D11" s="110" t="s">
        <v>14</v>
      </c>
      <c r="E11" s="110"/>
      <c r="F11" s="110"/>
      <c r="G11" s="110"/>
      <c r="H11" s="104"/>
      <c r="I11" s="125"/>
      <c r="J11" s="163">
        <v>13910193620</v>
      </c>
      <c r="K11" s="163"/>
      <c r="L11" s="163"/>
    </row>
    <row r="12" spans="1:12" ht="16" customHeight="1">
      <c r="A12" s="114"/>
      <c r="B12" s="110"/>
      <c r="C12" s="110"/>
      <c r="D12" s="110" t="s">
        <v>15</v>
      </c>
      <c r="E12" s="110"/>
      <c r="F12" s="110"/>
      <c r="G12" s="110"/>
      <c r="H12" s="104"/>
      <c r="I12" s="125"/>
      <c r="J12" s="163"/>
      <c r="K12" s="163"/>
      <c r="L12" s="163"/>
    </row>
    <row r="13" spans="1:12" ht="16" customHeight="1">
      <c r="A13" s="115"/>
      <c r="B13" s="116"/>
      <c r="C13" s="116"/>
      <c r="D13" s="116" t="s">
        <v>16</v>
      </c>
      <c r="E13" s="116"/>
      <c r="F13" s="116"/>
      <c r="G13" s="116"/>
      <c r="H13" s="117"/>
      <c r="I13" s="121"/>
      <c r="J13" s="162" t="s">
        <v>17</v>
      </c>
      <c r="K13" s="163"/>
      <c r="L13" s="163"/>
    </row>
    <row r="14" spans="1:12" ht="24" customHeight="1">
      <c r="A14" s="118" t="s">
        <v>18</v>
      </c>
      <c r="B14" s="113"/>
      <c r="C14" s="113"/>
      <c r="D14" s="113"/>
      <c r="E14" s="113"/>
      <c r="F14" s="113"/>
      <c r="G14" s="113"/>
      <c r="H14" s="113"/>
      <c r="I14" s="129"/>
      <c r="J14" s="133"/>
      <c r="K14" s="133"/>
      <c r="L14" s="134"/>
    </row>
    <row r="15" spans="1:12" ht="24" customHeight="1">
      <c r="A15" s="176" t="s">
        <v>153</v>
      </c>
      <c r="B15" s="104"/>
      <c r="C15" s="104"/>
      <c r="D15" s="164" t="s">
        <v>19</v>
      </c>
      <c r="E15" s="165"/>
      <c r="F15" s="165"/>
      <c r="G15" s="165"/>
      <c r="H15" s="165"/>
      <c r="I15" s="135"/>
      <c r="J15" s="152">
        <f>'Service Detail before Tax'!H66</f>
        <v>17600</v>
      </c>
      <c r="K15" s="153"/>
      <c r="L15" s="154"/>
    </row>
    <row r="16" spans="1:12" ht="24" customHeight="1">
      <c r="A16" s="103"/>
      <c r="B16" s="104"/>
      <c r="C16" s="104"/>
      <c r="D16" s="166" t="s">
        <v>20</v>
      </c>
      <c r="E16" s="167"/>
      <c r="F16" s="167"/>
      <c r="G16" s="167"/>
      <c r="H16" s="167"/>
      <c r="I16" s="135"/>
      <c r="J16" s="152">
        <f>J15*1</f>
        <v>17600</v>
      </c>
      <c r="K16" s="153"/>
      <c r="L16" s="154"/>
    </row>
    <row r="17" spans="1:12" ht="24" customHeight="1">
      <c r="A17" s="119"/>
      <c r="B17" s="104"/>
      <c r="C17" s="104"/>
      <c r="D17" s="150" t="s">
        <v>21</v>
      </c>
      <c r="E17" s="151"/>
      <c r="F17" s="151"/>
      <c r="G17" s="151"/>
      <c r="H17" s="151"/>
      <c r="I17" s="136">
        <v>0.06</v>
      </c>
      <c r="J17" s="152">
        <f>J15*6%</f>
        <v>1056</v>
      </c>
      <c r="K17" s="153"/>
      <c r="L17" s="154"/>
    </row>
    <row r="18" spans="1:12" ht="24" customHeight="1">
      <c r="A18" s="120"/>
      <c r="B18" s="121"/>
      <c r="C18" s="117"/>
      <c r="D18" s="155" t="s">
        <v>22</v>
      </c>
      <c r="E18" s="156"/>
      <c r="F18" s="156"/>
      <c r="G18" s="156"/>
      <c r="H18" s="156"/>
      <c r="I18" s="127"/>
      <c r="J18" s="157">
        <f>J15+J17</f>
        <v>18656</v>
      </c>
      <c r="K18" s="158"/>
      <c r="L18" s="159"/>
    </row>
    <row r="19" spans="1:12" ht="20" customHeight="1">
      <c r="A19" s="104"/>
      <c r="B19" s="104"/>
      <c r="C19" s="104"/>
      <c r="D19" s="104"/>
      <c r="E19" s="104"/>
      <c r="F19" s="104"/>
      <c r="G19" s="104"/>
      <c r="H19" s="104"/>
      <c r="I19" s="125"/>
      <c r="J19" s="160"/>
      <c r="K19" s="161"/>
      <c r="L19" s="161"/>
    </row>
    <row r="20" spans="1:12" ht="20" customHeight="1">
      <c r="A20" s="146" t="s">
        <v>23</v>
      </c>
      <c r="B20" s="147"/>
      <c r="C20" s="147"/>
      <c r="D20" s="147"/>
      <c r="E20" s="147"/>
      <c r="F20" s="147"/>
      <c r="G20" s="147"/>
      <c r="H20" s="147"/>
      <c r="I20" s="148"/>
      <c r="J20" s="147"/>
      <c r="K20" s="147"/>
      <c r="L20" s="147"/>
    </row>
    <row r="21" spans="1:12" ht="20" customHeight="1">
      <c r="A21" s="139" t="s">
        <v>24</v>
      </c>
      <c r="B21" s="140"/>
      <c r="C21" s="140"/>
      <c r="D21" s="140"/>
      <c r="E21" s="140"/>
      <c r="F21" s="140"/>
      <c r="G21" s="140"/>
      <c r="H21" s="140"/>
      <c r="I21" s="141"/>
      <c r="J21" s="140"/>
      <c r="K21" s="140"/>
      <c r="L21" s="140"/>
    </row>
    <row r="22" spans="1:12" ht="20" customHeight="1">
      <c r="A22" s="139" t="s">
        <v>25</v>
      </c>
      <c r="B22" s="139"/>
      <c r="C22" s="139"/>
      <c r="D22" s="139"/>
      <c r="E22" s="139"/>
      <c r="F22" s="139"/>
      <c r="G22" s="139"/>
      <c r="H22" s="139"/>
      <c r="I22" s="149"/>
      <c r="J22" s="139"/>
      <c r="K22" s="139"/>
      <c r="L22" s="139"/>
    </row>
    <row r="23" spans="1:12" ht="20" customHeight="1">
      <c r="A23" s="139" t="s">
        <v>26</v>
      </c>
      <c r="B23" s="139"/>
      <c r="C23" s="139"/>
      <c r="D23" s="139"/>
      <c r="E23" s="139"/>
      <c r="F23" s="139"/>
      <c r="G23" s="139"/>
      <c r="H23" s="139"/>
      <c r="I23" s="149"/>
      <c r="J23" s="139"/>
      <c r="K23" s="139"/>
      <c r="L23" s="139"/>
    </row>
    <row r="24" spans="1:12" ht="20" customHeight="1">
      <c r="A24" s="139" t="s">
        <v>27</v>
      </c>
      <c r="B24" s="139"/>
      <c r="C24" s="139"/>
      <c r="D24" s="139"/>
      <c r="E24" s="139"/>
      <c r="F24" s="139"/>
      <c r="G24" s="139"/>
      <c r="H24" s="139"/>
      <c r="I24" s="149"/>
      <c r="J24" s="139"/>
      <c r="K24" s="139"/>
      <c r="L24" s="139"/>
    </row>
    <row r="25" spans="1:12" ht="20" customHeight="1">
      <c r="A25" s="139" t="s">
        <v>28</v>
      </c>
      <c r="B25" s="140"/>
      <c r="C25" s="140"/>
      <c r="D25" s="140"/>
      <c r="E25" s="140"/>
      <c r="F25" s="140"/>
      <c r="G25" s="140"/>
      <c r="H25" s="140"/>
      <c r="I25" s="141"/>
      <c r="J25" s="140"/>
      <c r="K25" s="140"/>
      <c r="L25" s="140"/>
    </row>
    <row r="26" spans="1:12" ht="20" customHeight="1">
      <c r="A26" s="122"/>
      <c r="B26" s="122"/>
      <c r="C26" s="122"/>
      <c r="D26" s="122"/>
      <c r="E26" s="122"/>
      <c r="F26" s="122"/>
      <c r="G26" s="122"/>
      <c r="H26" s="122"/>
      <c r="I26" s="124"/>
      <c r="J26" s="122"/>
      <c r="K26" s="122"/>
      <c r="L26" s="122"/>
    </row>
    <row r="27" spans="1:12" ht="20" customHeight="1">
      <c r="A27" s="122"/>
      <c r="B27" s="122"/>
      <c r="C27" s="122"/>
      <c r="D27" s="122"/>
      <c r="E27" s="122"/>
      <c r="F27" s="122"/>
      <c r="G27" s="122"/>
      <c r="H27" s="122"/>
      <c r="I27" s="124"/>
      <c r="J27" s="122"/>
      <c r="K27" s="122"/>
      <c r="L27" s="122"/>
    </row>
    <row r="28" spans="1:12" ht="20" customHeight="1">
      <c r="A28" s="122" t="s">
        <v>29</v>
      </c>
      <c r="B28" s="122"/>
      <c r="C28" s="122"/>
      <c r="D28" s="122"/>
      <c r="E28" s="122"/>
      <c r="F28" s="122" t="s">
        <v>30</v>
      </c>
      <c r="G28" s="122" t="s">
        <v>31</v>
      </c>
      <c r="H28" s="122"/>
      <c r="I28" s="124"/>
      <c r="J28" s="122"/>
      <c r="K28" s="122"/>
      <c r="L28" s="122"/>
    </row>
    <row r="29" spans="1:12" ht="20" customHeight="1">
      <c r="A29" s="122"/>
      <c r="B29" s="122"/>
      <c r="C29" s="122"/>
      <c r="D29" s="122"/>
      <c r="E29" s="122"/>
      <c r="F29" s="122"/>
      <c r="G29" s="122"/>
      <c r="H29" s="122"/>
      <c r="I29" s="124"/>
      <c r="J29" s="122"/>
      <c r="K29" s="122"/>
      <c r="L29" s="122"/>
    </row>
    <row r="30" spans="1:12" ht="20" customHeight="1">
      <c r="A30" s="122"/>
      <c r="B30" s="122"/>
      <c r="C30" s="122"/>
      <c r="D30" s="122"/>
      <c r="E30" s="122"/>
      <c r="F30" s="122"/>
      <c r="G30" s="122"/>
      <c r="H30" s="122"/>
      <c r="I30" s="124"/>
      <c r="J30" s="122"/>
      <c r="K30" s="122"/>
      <c r="L30" s="122"/>
    </row>
    <row r="31" spans="1:12" ht="20" customHeight="1">
      <c r="A31" s="123" t="s">
        <v>32</v>
      </c>
      <c r="B31" s="122"/>
      <c r="C31" s="122"/>
      <c r="D31" s="122"/>
      <c r="E31" s="122"/>
      <c r="F31" s="122"/>
      <c r="G31" s="122"/>
      <c r="H31" s="122"/>
      <c r="I31" s="124"/>
      <c r="J31" s="122"/>
      <c r="K31" s="122"/>
      <c r="L31" s="122"/>
    </row>
    <row r="32" spans="1:12" ht="20" customHeight="1">
      <c r="A32" s="102">
        <v>1</v>
      </c>
      <c r="B32" s="122" t="s">
        <v>33</v>
      </c>
      <c r="C32" s="122"/>
      <c r="D32" s="122"/>
      <c r="E32" s="122"/>
      <c r="F32" s="122"/>
      <c r="G32" s="122"/>
      <c r="H32" s="122"/>
      <c r="I32" s="124"/>
      <c r="J32" s="122"/>
      <c r="K32" s="122"/>
      <c r="L32" s="122"/>
    </row>
    <row r="33" spans="1:12" ht="20" customHeight="1">
      <c r="A33" s="102"/>
      <c r="B33" s="122" t="s">
        <v>34</v>
      </c>
      <c r="C33" s="122"/>
      <c r="D33" s="122"/>
      <c r="E33" s="122"/>
      <c r="F33" s="122"/>
      <c r="G33" s="122"/>
      <c r="H33" s="122"/>
      <c r="I33" s="124"/>
      <c r="J33" s="122"/>
      <c r="K33" s="122"/>
      <c r="L33" s="122"/>
    </row>
    <row r="34" spans="1:12" ht="20" customHeight="1">
      <c r="A34" s="102"/>
      <c r="B34" s="122" t="s">
        <v>35</v>
      </c>
      <c r="C34" s="122"/>
      <c r="D34" s="122"/>
      <c r="E34" s="122"/>
      <c r="F34" s="122"/>
      <c r="G34" s="122"/>
      <c r="H34" s="122"/>
      <c r="I34" s="124"/>
      <c r="J34" s="122"/>
      <c r="K34" s="122"/>
      <c r="L34" s="122"/>
    </row>
    <row r="35" spans="1:12" ht="20" customHeight="1">
      <c r="A35" s="102">
        <v>2</v>
      </c>
      <c r="B35" s="142" t="s">
        <v>36</v>
      </c>
      <c r="C35" s="142"/>
      <c r="D35" s="142"/>
      <c r="E35" s="142"/>
      <c r="F35" s="142"/>
      <c r="G35" s="142"/>
      <c r="H35" s="142"/>
      <c r="I35" s="143"/>
      <c r="J35" s="142"/>
      <c r="K35" s="142"/>
      <c r="L35" s="142"/>
    </row>
    <row r="36" spans="1:12" ht="20" customHeight="1">
      <c r="A36" s="122"/>
      <c r="B36" s="122" t="s">
        <v>37</v>
      </c>
      <c r="C36" s="122"/>
      <c r="D36" s="122"/>
      <c r="E36" s="122"/>
      <c r="F36" s="122"/>
      <c r="G36" s="122"/>
      <c r="H36" s="122"/>
      <c r="I36" s="124"/>
      <c r="J36" s="122"/>
      <c r="K36" s="122"/>
      <c r="L36" s="122"/>
    </row>
    <row r="37" spans="1:12" ht="20" customHeight="1">
      <c r="A37" s="102">
        <v>3</v>
      </c>
      <c r="B37" s="122" t="s">
        <v>38</v>
      </c>
      <c r="C37" s="122"/>
      <c r="D37" s="122"/>
      <c r="E37" s="122"/>
      <c r="F37" s="122"/>
      <c r="G37" s="122"/>
      <c r="H37" s="122"/>
      <c r="I37" s="124"/>
      <c r="J37" s="122"/>
      <c r="K37" s="122"/>
      <c r="L37" s="122"/>
    </row>
    <row r="38" spans="1:12" ht="20" customHeight="1">
      <c r="A38" s="122"/>
      <c r="B38" s="122" t="s">
        <v>39</v>
      </c>
      <c r="C38" s="122"/>
      <c r="D38" s="122"/>
      <c r="E38" s="122"/>
      <c r="F38" s="122"/>
      <c r="G38" s="122"/>
      <c r="H38" s="122"/>
      <c r="I38" s="124"/>
      <c r="J38" s="122"/>
      <c r="K38" s="122"/>
      <c r="L38" s="122"/>
    </row>
    <row r="39" spans="1:12" ht="20" customHeight="1">
      <c r="A39" s="102">
        <v>4</v>
      </c>
      <c r="B39" s="122" t="s">
        <v>40</v>
      </c>
      <c r="C39" s="122"/>
      <c r="D39" s="122"/>
      <c r="E39" s="122"/>
      <c r="F39" s="122"/>
      <c r="G39" s="122"/>
      <c r="H39" s="122"/>
      <c r="I39" s="124"/>
      <c r="J39" s="122"/>
      <c r="K39" s="122"/>
      <c r="L39" s="122"/>
    </row>
    <row r="40" spans="1:12" ht="20" customHeight="1">
      <c r="A40" s="123" t="s">
        <v>41</v>
      </c>
      <c r="B40" s="122"/>
      <c r="C40" s="122"/>
      <c r="D40" s="122"/>
      <c r="E40" s="122"/>
      <c r="F40" s="122"/>
      <c r="G40" s="122"/>
      <c r="H40" s="122"/>
      <c r="I40" s="124"/>
      <c r="J40" s="122"/>
      <c r="K40" s="122"/>
      <c r="L40" s="122"/>
    </row>
    <row r="41" spans="1:12" ht="33" customHeight="1">
      <c r="A41" s="102">
        <v>1</v>
      </c>
      <c r="B41" s="144" t="s">
        <v>42</v>
      </c>
      <c r="C41" s="144"/>
      <c r="D41" s="144"/>
      <c r="E41" s="144"/>
      <c r="F41" s="144"/>
      <c r="G41" s="144"/>
      <c r="H41" s="144"/>
      <c r="I41" s="145"/>
      <c r="J41" s="144"/>
      <c r="K41" s="144"/>
      <c r="L41" s="144"/>
    </row>
    <row r="42" spans="1:12" ht="33" customHeight="1">
      <c r="A42" s="102"/>
      <c r="B42" s="144" t="s">
        <v>43</v>
      </c>
      <c r="C42" s="144"/>
      <c r="D42" s="144"/>
      <c r="E42" s="144"/>
      <c r="F42" s="144"/>
      <c r="G42" s="144"/>
      <c r="H42" s="144"/>
      <c r="I42" s="145"/>
      <c r="J42" s="144"/>
      <c r="K42" s="144"/>
      <c r="L42" s="144"/>
    </row>
    <row r="43" spans="1:12" ht="25" customHeight="1">
      <c r="A43" s="102">
        <v>2</v>
      </c>
      <c r="B43" s="122" t="s">
        <v>44</v>
      </c>
      <c r="C43" s="122"/>
      <c r="D43" s="122"/>
      <c r="E43" s="122"/>
      <c r="F43" s="122"/>
      <c r="G43" s="122"/>
      <c r="H43" s="122"/>
      <c r="I43" s="124"/>
      <c r="J43" s="122"/>
      <c r="K43" s="122"/>
      <c r="L43" s="122"/>
    </row>
    <row r="44" spans="1:12" ht="25" customHeight="1">
      <c r="A44" s="102"/>
      <c r="B44" s="122" t="s">
        <v>45</v>
      </c>
      <c r="C44" s="122"/>
      <c r="D44" s="122"/>
      <c r="E44" s="122"/>
      <c r="F44" s="122"/>
      <c r="G44" s="122"/>
      <c r="H44" s="122"/>
      <c r="I44" s="124"/>
      <c r="J44" s="122"/>
      <c r="K44" s="122"/>
      <c r="L44" s="122"/>
    </row>
    <row r="45" spans="1:12" ht="33" customHeight="1">
      <c r="A45" s="102"/>
      <c r="B45" s="144" t="s">
        <v>46</v>
      </c>
      <c r="C45" s="144"/>
      <c r="D45" s="144"/>
      <c r="E45" s="144"/>
      <c r="F45" s="144"/>
      <c r="G45" s="144"/>
      <c r="H45" s="144"/>
      <c r="I45" s="145"/>
      <c r="J45" s="144"/>
      <c r="K45" s="144"/>
      <c r="L45" s="144"/>
    </row>
    <row r="46" spans="1:12" ht="25" customHeight="1">
      <c r="A46" s="102">
        <v>3</v>
      </c>
      <c r="B46" s="122" t="s">
        <v>47</v>
      </c>
      <c r="C46" s="122"/>
      <c r="D46" s="122"/>
      <c r="E46" s="122"/>
      <c r="F46" s="122"/>
      <c r="G46" s="122"/>
      <c r="H46" s="122"/>
      <c r="I46" s="124"/>
      <c r="J46" s="122"/>
      <c r="K46" s="122"/>
      <c r="L46" s="122"/>
    </row>
    <row r="47" spans="1:12" ht="25" customHeight="1">
      <c r="A47" s="122"/>
      <c r="B47" s="122" t="s">
        <v>48</v>
      </c>
      <c r="C47" s="122"/>
      <c r="D47" s="122"/>
      <c r="E47" s="122"/>
      <c r="F47" s="122"/>
      <c r="G47" s="122"/>
      <c r="H47" s="122"/>
      <c r="I47" s="124"/>
      <c r="J47" s="122"/>
      <c r="K47" s="122"/>
      <c r="L47" s="122"/>
    </row>
    <row r="48" spans="1:12" ht="25" customHeight="1">
      <c r="A48" s="102">
        <v>4</v>
      </c>
      <c r="B48" s="122" t="s">
        <v>49</v>
      </c>
      <c r="C48" s="122"/>
      <c r="D48" s="122"/>
      <c r="E48" s="122"/>
      <c r="F48" s="122"/>
      <c r="G48" s="122"/>
      <c r="H48" s="122"/>
      <c r="I48" s="124"/>
      <c r="J48" s="122"/>
      <c r="K48" s="122"/>
      <c r="L48" s="122"/>
    </row>
    <row r="49" spans="1:12" ht="15.5">
      <c r="A49" s="122"/>
      <c r="B49" s="122"/>
      <c r="C49" s="122"/>
      <c r="D49" s="122"/>
      <c r="E49" s="122"/>
      <c r="F49" s="122"/>
      <c r="G49" s="122"/>
      <c r="H49" s="122"/>
      <c r="I49" s="124"/>
      <c r="J49" s="122"/>
      <c r="K49" s="122"/>
      <c r="L49" s="122"/>
    </row>
    <row r="50" spans="1:12" ht="15.5">
      <c r="A50" s="122"/>
      <c r="B50" s="122"/>
      <c r="C50" s="122"/>
      <c r="D50" s="122"/>
      <c r="E50" s="122"/>
      <c r="F50" s="122"/>
      <c r="G50" s="122"/>
      <c r="H50" s="122"/>
      <c r="I50" s="124"/>
      <c r="J50" s="122"/>
      <c r="K50" s="122"/>
      <c r="L50" s="122"/>
    </row>
    <row r="51" spans="1:12" ht="15.5">
      <c r="A51" s="122"/>
      <c r="B51" s="122"/>
      <c r="C51" s="122"/>
      <c r="D51" s="122"/>
      <c r="E51" s="122"/>
      <c r="F51" s="122"/>
      <c r="G51" s="122"/>
      <c r="H51" s="122"/>
      <c r="I51" s="124"/>
      <c r="J51" s="122"/>
      <c r="K51" s="122"/>
      <c r="L51" s="122"/>
    </row>
    <row r="52" spans="1:12" ht="15.5">
      <c r="A52" s="122"/>
      <c r="B52" s="122"/>
      <c r="C52" s="122"/>
      <c r="D52" s="122"/>
      <c r="E52" s="122"/>
      <c r="F52" s="122"/>
      <c r="G52" s="122"/>
      <c r="H52" s="122"/>
      <c r="I52" s="124"/>
      <c r="J52" s="122"/>
      <c r="K52" s="122"/>
      <c r="L52" s="122"/>
    </row>
    <row r="53" spans="1:12" ht="15.5">
      <c r="A53" s="122"/>
      <c r="B53" s="122"/>
      <c r="C53" s="122"/>
      <c r="D53" s="122"/>
      <c r="E53" s="122"/>
      <c r="F53" s="122"/>
      <c r="G53" s="122"/>
      <c r="H53" s="122"/>
      <c r="I53" s="124"/>
      <c r="J53" s="122"/>
      <c r="K53" s="122"/>
      <c r="L53" s="122"/>
    </row>
  </sheetData>
  <mergeCells count="30">
    <mergeCell ref="A1:L1"/>
    <mergeCell ref="J3:L3"/>
    <mergeCell ref="J4:L4"/>
    <mergeCell ref="J5:L5"/>
    <mergeCell ref="J7:L7"/>
    <mergeCell ref="J8:L8"/>
    <mergeCell ref="J9:L9"/>
    <mergeCell ref="J10:L10"/>
    <mergeCell ref="J11:L11"/>
    <mergeCell ref="J12:L12"/>
    <mergeCell ref="J13:L13"/>
    <mergeCell ref="D15:H15"/>
    <mergeCell ref="J15:L15"/>
    <mergeCell ref="D16:H16"/>
    <mergeCell ref="J16:L16"/>
    <mergeCell ref="D17:H17"/>
    <mergeCell ref="J17:L17"/>
    <mergeCell ref="D18:H18"/>
    <mergeCell ref="J18:L18"/>
    <mergeCell ref="J19:L19"/>
    <mergeCell ref="A20:L20"/>
    <mergeCell ref="A21:L21"/>
    <mergeCell ref="A22:L22"/>
    <mergeCell ref="A23:L23"/>
    <mergeCell ref="A24:L24"/>
    <mergeCell ref="A25:L25"/>
    <mergeCell ref="B35:L35"/>
    <mergeCell ref="B41:L41"/>
    <mergeCell ref="B42:L42"/>
    <mergeCell ref="B45:L45"/>
  </mergeCells>
  <phoneticPr fontId="24" type="noConversion"/>
  <dataValidations count="1">
    <dataValidation type="list" showInputMessage="1" showErrorMessage="1" sqref="I17" xr:uid="{00000000-0002-0000-0000-000000000000}">
      <formula1>"NA,0%,2%,3%,4%,6%,11%,13%,17%"</formula1>
    </dataValidation>
  </dataValidations>
  <hyperlinks>
    <hyperlink ref="J13" r:id="rId1" tooltip="mailto:zhonglan@cct.cn" xr:uid="{00000000-0004-0000-0000-000000000000}"/>
  </hyperlinks>
  <printOptions horizontalCentered="1"/>
  <pageMargins left="0.35763888888888901" right="0.35763888888888901" top="0.60624999999999996" bottom="1" header="0.5" footer="0.5"/>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7"/>
  <sheetViews>
    <sheetView view="pageBreakPreview" zoomScale="60" zoomScaleNormal="55" workbookViewId="0">
      <pane ySplit="3" topLeftCell="A58" activePane="bottomLeft" state="frozen"/>
      <selection pane="bottomLeft" activeCell="E9" sqref="E9"/>
    </sheetView>
  </sheetViews>
  <sheetFormatPr defaultColWidth="38.3828125" defaultRowHeight="15.5" outlineLevelRow="2"/>
  <cols>
    <col min="1" max="1" width="15.07421875" style="3" customWidth="1"/>
    <col min="2" max="2" width="42.921875" style="2" customWidth="1"/>
    <col min="3" max="3" width="15.4609375" style="4" customWidth="1"/>
    <col min="4" max="4" width="17.23046875" style="5" customWidth="1"/>
    <col min="5" max="5" width="16.4609375" style="5" customWidth="1"/>
    <col min="6" max="6" width="6.921875" style="5" customWidth="1"/>
    <col min="7" max="7" width="13.921875" style="2" customWidth="1"/>
    <col min="8" max="8" width="16.765625" style="6" customWidth="1"/>
    <col min="9" max="9" width="74.84375" style="2" customWidth="1"/>
    <col min="10" max="32" width="7.61328125" style="2" customWidth="1"/>
    <col min="33" max="16384" width="38.3828125" style="2"/>
  </cols>
  <sheetData>
    <row r="1" spans="1:9" ht="31.5" customHeight="1">
      <c r="A1" s="174"/>
      <c r="B1" s="174"/>
      <c r="C1" s="175"/>
      <c r="D1" s="174"/>
      <c r="E1" s="174"/>
      <c r="F1" s="174"/>
      <c r="G1" s="174"/>
      <c r="H1" s="174"/>
      <c r="I1" s="174"/>
    </row>
    <row r="2" spans="1:9" ht="31.5" customHeight="1">
      <c r="A2" s="7"/>
      <c r="B2" s="8" t="s">
        <v>50</v>
      </c>
      <c r="C2" s="9"/>
      <c r="D2" s="10"/>
      <c r="E2" s="10"/>
      <c r="F2" s="10"/>
      <c r="G2" s="11"/>
      <c r="H2" s="12">
        <f>H13+H24+H37+H46+H52+H58+H65</f>
        <v>17600</v>
      </c>
      <c r="I2" s="88"/>
    </row>
    <row r="3" spans="1:9" ht="17.149999999999999" customHeight="1">
      <c r="A3" s="13" t="s">
        <v>51</v>
      </c>
      <c r="B3" s="13" t="s">
        <v>52</v>
      </c>
      <c r="C3" s="14" t="s">
        <v>53</v>
      </c>
      <c r="D3" s="15" t="s">
        <v>54</v>
      </c>
      <c r="E3" s="16" t="s">
        <v>55</v>
      </c>
      <c r="F3" s="16" t="s">
        <v>56</v>
      </c>
      <c r="G3" s="17" t="s">
        <v>57</v>
      </c>
      <c r="H3" s="17" t="s">
        <v>58</v>
      </c>
      <c r="I3" s="17" t="s">
        <v>59</v>
      </c>
    </row>
    <row r="4" spans="1:9" ht="37" customHeight="1" outlineLevel="1">
      <c r="A4" s="18"/>
      <c r="B4" s="19" t="s">
        <v>60</v>
      </c>
      <c r="C4" s="20"/>
      <c r="D4" s="21"/>
      <c r="E4" s="21"/>
      <c r="F4" s="21"/>
      <c r="G4" s="22"/>
      <c r="H4" s="23"/>
      <c r="I4" s="89"/>
    </row>
    <row r="5" spans="1:9" ht="37" customHeight="1" outlineLevel="2">
      <c r="A5" s="24"/>
      <c r="B5" s="25" t="s">
        <v>61</v>
      </c>
      <c r="C5" s="26"/>
      <c r="D5" s="27"/>
      <c r="E5" s="28"/>
      <c r="F5" s="27"/>
      <c r="G5" s="25"/>
      <c r="H5" s="29"/>
      <c r="I5" s="90"/>
    </row>
    <row r="6" spans="1:9" ht="39" customHeight="1" outlineLevel="2">
      <c r="A6" s="30" t="s">
        <v>62</v>
      </c>
      <c r="B6" s="31" t="s">
        <v>63</v>
      </c>
      <c r="C6" s="32" t="s">
        <v>64</v>
      </c>
      <c r="D6" s="33">
        <v>1</v>
      </c>
      <c r="E6" s="33">
        <v>1</v>
      </c>
      <c r="F6" s="33">
        <v>1</v>
      </c>
      <c r="G6" s="33">
        <f>H45*0.1</f>
        <v>1600</v>
      </c>
      <c r="H6" s="34">
        <f>D6*E6*F6*G6</f>
        <v>1600</v>
      </c>
      <c r="I6" s="91"/>
    </row>
    <row r="7" spans="1:9" s="1" customFormat="1" ht="37" customHeight="1" outlineLevel="2">
      <c r="A7" s="35" t="s">
        <v>65</v>
      </c>
      <c r="B7" s="36" t="s">
        <v>66</v>
      </c>
      <c r="C7" s="37" t="s">
        <v>64</v>
      </c>
      <c r="D7" s="33"/>
      <c r="E7" s="33"/>
      <c r="F7" s="33"/>
      <c r="G7" s="33"/>
      <c r="H7" s="34">
        <f>D7*E7*F7*G7</f>
        <v>0</v>
      </c>
      <c r="I7" s="92"/>
    </row>
    <row r="8" spans="1:9" s="1" customFormat="1" ht="37" customHeight="1" outlineLevel="2">
      <c r="A8" s="35" t="s">
        <v>67</v>
      </c>
      <c r="B8" s="36" t="s">
        <v>68</v>
      </c>
      <c r="C8" s="37" t="s">
        <v>64</v>
      </c>
      <c r="D8" s="33"/>
      <c r="E8" s="33"/>
      <c r="F8" s="33"/>
      <c r="G8" s="38"/>
      <c r="H8" s="34">
        <f>D8*E8*F8*G8</f>
        <v>0</v>
      </c>
      <c r="I8" s="92"/>
    </row>
    <row r="9" spans="1:9" ht="37" customHeight="1" outlineLevel="1">
      <c r="A9" s="39" t="s">
        <v>69</v>
      </c>
      <c r="B9" s="40" t="s">
        <v>70</v>
      </c>
      <c r="C9" s="41"/>
      <c r="D9" s="42"/>
      <c r="E9" s="43"/>
      <c r="F9" s="43"/>
      <c r="G9" s="44"/>
      <c r="H9" s="44">
        <f>SUM(H6:H8)</f>
        <v>1600</v>
      </c>
      <c r="I9" s="93"/>
    </row>
    <row r="10" spans="1:9" ht="37" customHeight="1" outlineLevel="2">
      <c r="A10" s="24"/>
      <c r="B10" s="25" t="s">
        <v>71</v>
      </c>
      <c r="C10" s="26"/>
      <c r="D10" s="27"/>
      <c r="E10" s="28"/>
      <c r="F10" s="27"/>
      <c r="G10" s="25"/>
      <c r="H10" s="29"/>
      <c r="I10" s="29"/>
    </row>
    <row r="11" spans="1:9" ht="37" customHeight="1" outlineLevel="2">
      <c r="A11" s="45" t="s">
        <v>72</v>
      </c>
      <c r="B11" s="31" t="s">
        <v>73</v>
      </c>
      <c r="C11" s="32" t="s">
        <v>64</v>
      </c>
      <c r="D11" s="33"/>
      <c r="E11" s="33"/>
      <c r="F11" s="33"/>
      <c r="G11" s="46"/>
      <c r="H11" s="47">
        <f>D11*E11*F11*G11</f>
        <v>0</v>
      </c>
      <c r="I11" s="91"/>
    </row>
    <row r="12" spans="1:9" ht="37" customHeight="1" outlineLevel="1">
      <c r="A12" s="39" t="s">
        <v>74</v>
      </c>
      <c r="B12" s="40" t="s">
        <v>75</v>
      </c>
      <c r="C12" s="41"/>
      <c r="D12" s="42"/>
      <c r="E12" s="43"/>
      <c r="F12" s="43"/>
      <c r="G12" s="44"/>
      <c r="H12" s="44">
        <f>SUM(H11:H11)</f>
        <v>0</v>
      </c>
      <c r="I12" s="93"/>
    </row>
    <row r="13" spans="1:9" ht="37" customHeight="1">
      <c r="A13" s="18" t="s">
        <v>76</v>
      </c>
      <c r="B13" s="19" t="s">
        <v>77</v>
      </c>
      <c r="C13" s="20"/>
      <c r="D13" s="21"/>
      <c r="E13" s="21"/>
      <c r="F13" s="21"/>
      <c r="G13" s="22"/>
      <c r="H13" s="23">
        <f>H9+H12</f>
        <v>1600</v>
      </c>
      <c r="I13" s="89"/>
    </row>
    <row r="14" spans="1:9" ht="37" customHeight="1"/>
    <row r="15" spans="1:9" ht="37" customHeight="1" outlineLevel="1">
      <c r="A15" s="18"/>
      <c r="B15" s="19" t="s">
        <v>78</v>
      </c>
      <c r="C15" s="20"/>
      <c r="D15" s="21"/>
      <c r="E15" s="21"/>
      <c r="F15" s="21"/>
      <c r="G15" s="22"/>
      <c r="H15" s="23"/>
      <c r="I15" s="89"/>
    </row>
    <row r="16" spans="1:9" ht="37" customHeight="1" outlineLevel="1">
      <c r="A16" s="13" t="s">
        <v>51</v>
      </c>
      <c r="B16" s="13" t="s">
        <v>52</v>
      </c>
      <c r="C16" s="14" t="s">
        <v>53</v>
      </c>
      <c r="D16" s="15" t="s">
        <v>54</v>
      </c>
      <c r="E16" s="15" t="s">
        <v>55</v>
      </c>
      <c r="F16" s="16" t="s">
        <v>56</v>
      </c>
      <c r="G16" s="17" t="s">
        <v>57</v>
      </c>
      <c r="H16" s="17" t="s">
        <v>58</v>
      </c>
      <c r="I16" s="17" t="s">
        <v>79</v>
      </c>
    </row>
    <row r="17" spans="1:9" s="1" customFormat="1" ht="37" customHeight="1" outlineLevel="2">
      <c r="A17" s="48"/>
      <c r="B17" s="49" t="s">
        <v>80</v>
      </c>
      <c r="C17" s="50"/>
      <c r="D17" s="51"/>
      <c r="E17" s="52"/>
      <c r="F17" s="51"/>
      <c r="G17" s="53"/>
      <c r="H17" s="54"/>
      <c r="I17" s="94" t="s">
        <v>81</v>
      </c>
    </row>
    <row r="18" spans="1:9" ht="37" customHeight="1" outlineLevel="1">
      <c r="A18" s="30" t="s">
        <v>82</v>
      </c>
      <c r="B18" s="31" t="s">
        <v>83</v>
      </c>
      <c r="C18" s="32" t="s">
        <v>64</v>
      </c>
      <c r="D18" s="33"/>
      <c r="E18" s="33"/>
      <c r="F18" s="33"/>
      <c r="G18" s="55"/>
      <c r="H18" s="47">
        <f>D18*E18*F18*G18</f>
        <v>0</v>
      </c>
      <c r="I18" s="95"/>
    </row>
    <row r="19" spans="1:9" ht="37" customHeight="1" outlineLevel="2">
      <c r="A19" s="30" t="s">
        <v>84</v>
      </c>
      <c r="B19" s="31" t="s">
        <v>85</v>
      </c>
      <c r="C19" s="32" t="s">
        <v>64</v>
      </c>
      <c r="D19" s="33"/>
      <c r="E19" s="33"/>
      <c r="F19" s="33"/>
      <c r="G19" s="55"/>
      <c r="H19" s="47">
        <f>D19*E19*F19*G19</f>
        <v>0</v>
      </c>
      <c r="I19" s="95"/>
    </row>
    <row r="20" spans="1:9" s="1" customFormat="1" ht="37" customHeight="1" outlineLevel="2">
      <c r="A20" s="30" t="s">
        <v>86</v>
      </c>
      <c r="B20" s="31" t="s">
        <v>87</v>
      </c>
      <c r="C20" s="32" t="s">
        <v>88</v>
      </c>
      <c r="D20" s="33"/>
      <c r="E20" s="33"/>
      <c r="F20" s="33"/>
      <c r="G20" s="55"/>
      <c r="H20" s="47">
        <f>D20*E20*F20*G20</f>
        <v>0</v>
      </c>
      <c r="I20" s="95"/>
    </row>
    <row r="21" spans="1:9" s="1" customFormat="1" ht="37" customHeight="1" outlineLevel="2">
      <c r="A21" s="30" t="s">
        <v>89</v>
      </c>
      <c r="B21" s="31" t="s">
        <v>90</v>
      </c>
      <c r="C21" s="32" t="s">
        <v>88</v>
      </c>
      <c r="D21" s="33"/>
      <c r="E21" s="33"/>
      <c r="F21" s="33"/>
      <c r="G21" s="55"/>
      <c r="H21" s="47">
        <f>D21*E21*F21*G21</f>
        <v>0</v>
      </c>
      <c r="I21" s="95"/>
    </row>
    <row r="22" spans="1:9" s="1" customFormat="1" ht="37" customHeight="1" outlineLevel="2">
      <c r="A22" s="30" t="s">
        <v>91</v>
      </c>
      <c r="B22" s="31" t="s">
        <v>92</v>
      </c>
      <c r="C22" s="32" t="s">
        <v>88</v>
      </c>
      <c r="D22" s="33"/>
      <c r="E22" s="33"/>
      <c r="F22" s="33"/>
      <c r="G22" s="55"/>
      <c r="H22" s="47">
        <f>D22*E22*F22*G22</f>
        <v>0</v>
      </c>
      <c r="I22" s="95"/>
    </row>
    <row r="23" spans="1:9" ht="37" customHeight="1" outlineLevel="1">
      <c r="A23" s="24" t="s">
        <v>93</v>
      </c>
      <c r="B23" s="25" t="s">
        <v>94</v>
      </c>
      <c r="C23" s="26"/>
      <c r="D23" s="27"/>
      <c r="E23" s="28"/>
      <c r="F23" s="27"/>
      <c r="G23" s="25"/>
      <c r="H23" s="29">
        <f>SUM(H18:H22)</f>
        <v>0</v>
      </c>
      <c r="I23" s="90"/>
    </row>
    <row r="24" spans="1:9" ht="37" customHeight="1">
      <c r="A24" s="18" t="s">
        <v>95</v>
      </c>
      <c r="B24" s="19" t="s">
        <v>96</v>
      </c>
      <c r="C24" s="20"/>
      <c r="D24" s="21"/>
      <c r="E24" s="21"/>
      <c r="F24" s="21"/>
      <c r="G24" s="22"/>
      <c r="H24" s="23">
        <f>H23</f>
        <v>0</v>
      </c>
      <c r="I24" s="89"/>
    </row>
    <row r="25" spans="1:9" ht="37" customHeight="1"/>
    <row r="26" spans="1:9" ht="37" customHeight="1" outlineLevel="1">
      <c r="A26" s="18"/>
      <c r="B26" s="19" t="s">
        <v>97</v>
      </c>
      <c r="C26" s="20"/>
      <c r="D26" s="21"/>
      <c r="E26" s="21"/>
      <c r="F26" s="21"/>
      <c r="G26" s="22"/>
      <c r="H26" s="23"/>
      <c r="I26" s="89"/>
    </row>
    <row r="27" spans="1:9" ht="37" customHeight="1" outlineLevel="1">
      <c r="A27" s="13" t="s">
        <v>51</v>
      </c>
      <c r="B27" s="13" t="s">
        <v>52</v>
      </c>
      <c r="C27" s="14" t="s">
        <v>53</v>
      </c>
      <c r="D27" s="15" t="s">
        <v>54</v>
      </c>
      <c r="E27" s="15" t="s">
        <v>55</v>
      </c>
      <c r="F27" s="16" t="s">
        <v>56</v>
      </c>
      <c r="G27" s="17" t="s">
        <v>57</v>
      </c>
      <c r="H27" s="17" t="s">
        <v>58</v>
      </c>
      <c r="I27" s="17" t="s">
        <v>79</v>
      </c>
    </row>
    <row r="28" spans="1:9" s="1" customFormat="1" ht="37" customHeight="1" outlineLevel="2">
      <c r="A28" s="48"/>
      <c r="B28" s="49" t="s">
        <v>98</v>
      </c>
      <c r="C28" s="50"/>
      <c r="D28" s="51"/>
      <c r="E28" s="52"/>
      <c r="F28" s="51"/>
      <c r="G28" s="53"/>
      <c r="H28" s="54"/>
      <c r="I28" s="96"/>
    </row>
    <row r="29" spans="1:9" s="1" customFormat="1" ht="37" customHeight="1" outlineLevel="2">
      <c r="A29" s="30" t="s">
        <v>99</v>
      </c>
      <c r="B29" s="31" t="s">
        <v>100</v>
      </c>
      <c r="C29" s="37" t="s">
        <v>88</v>
      </c>
      <c r="D29" s="33"/>
      <c r="E29" s="33"/>
      <c r="F29" s="33"/>
      <c r="G29" s="33"/>
      <c r="H29" s="56">
        <f>D29*E29*F29*G29</f>
        <v>0</v>
      </c>
      <c r="I29" s="97"/>
    </row>
    <row r="30" spans="1:9" s="1" customFormat="1" ht="37" customHeight="1" outlineLevel="2">
      <c r="A30" s="30" t="s">
        <v>99</v>
      </c>
      <c r="B30" s="31" t="s">
        <v>101</v>
      </c>
      <c r="C30" s="37" t="s">
        <v>88</v>
      </c>
      <c r="D30" s="33"/>
      <c r="E30" s="33"/>
      <c r="F30" s="33"/>
      <c r="G30" s="33"/>
      <c r="H30" s="56">
        <f>D30*E30*F30*G30</f>
        <v>0</v>
      </c>
      <c r="I30" s="97"/>
    </row>
    <row r="31" spans="1:9" s="1" customFormat="1" ht="37" customHeight="1" outlineLevel="2">
      <c r="A31" s="30" t="s">
        <v>99</v>
      </c>
      <c r="B31" s="31" t="s">
        <v>102</v>
      </c>
      <c r="C31" s="37" t="s">
        <v>88</v>
      </c>
      <c r="D31" s="33"/>
      <c r="E31" s="33"/>
      <c r="F31" s="33"/>
      <c r="G31" s="33"/>
      <c r="H31" s="56">
        <f>D31*E31*F31*G31</f>
        <v>0</v>
      </c>
      <c r="I31" s="97"/>
    </row>
    <row r="32" spans="1:9" ht="37" customHeight="1" outlineLevel="1">
      <c r="A32" s="39" t="s">
        <v>103</v>
      </c>
      <c r="B32" s="40" t="s">
        <v>104</v>
      </c>
      <c r="C32" s="41"/>
      <c r="D32" s="42"/>
      <c r="E32" s="43"/>
      <c r="F32" s="43"/>
      <c r="G32" s="44"/>
      <c r="H32" s="44">
        <f>SUM(H29:H31)</f>
        <v>0</v>
      </c>
      <c r="I32" s="93"/>
    </row>
    <row r="33" spans="1:9" s="1" customFormat="1" ht="37" customHeight="1" outlineLevel="2">
      <c r="A33" s="48"/>
      <c r="B33" s="49" t="s">
        <v>105</v>
      </c>
      <c r="C33" s="51"/>
      <c r="D33" s="57" t="s">
        <v>54</v>
      </c>
      <c r="E33" s="58" t="s">
        <v>55</v>
      </c>
      <c r="F33" s="58" t="s">
        <v>56</v>
      </c>
      <c r="G33" s="59" t="s">
        <v>57</v>
      </c>
      <c r="H33" s="60" t="s">
        <v>58</v>
      </c>
      <c r="I33" s="96"/>
    </row>
    <row r="34" spans="1:9" s="1" customFormat="1" ht="37" customHeight="1" outlineLevel="2">
      <c r="A34" s="30" t="s">
        <v>106</v>
      </c>
      <c r="B34" s="31" t="s">
        <v>107</v>
      </c>
      <c r="C34" s="37" t="s">
        <v>88</v>
      </c>
      <c r="D34" s="33"/>
      <c r="E34" s="33"/>
      <c r="F34" s="33"/>
      <c r="G34" s="46"/>
      <c r="H34" s="56">
        <f>D34*E34*F34*G34</f>
        <v>0</v>
      </c>
      <c r="I34" s="97"/>
    </row>
    <row r="35" spans="1:9" s="1" customFormat="1" ht="37" customHeight="1" outlineLevel="2">
      <c r="A35" s="30" t="s">
        <v>108</v>
      </c>
      <c r="B35" s="31" t="s">
        <v>109</v>
      </c>
      <c r="C35" s="37" t="s">
        <v>88</v>
      </c>
      <c r="D35" s="33"/>
      <c r="E35" s="33"/>
      <c r="F35" s="33"/>
      <c r="G35" s="46"/>
      <c r="H35" s="56">
        <f>D35*E35*F35*G35</f>
        <v>0</v>
      </c>
      <c r="I35" s="97"/>
    </row>
    <row r="36" spans="1:9" ht="37" customHeight="1" outlineLevel="1">
      <c r="A36" s="39" t="s">
        <v>110</v>
      </c>
      <c r="B36" s="40" t="s">
        <v>111</v>
      </c>
      <c r="C36" s="41"/>
      <c r="D36" s="42"/>
      <c r="E36" s="43"/>
      <c r="F36" s="43"/>
      <c r="G36" s="44"/>
      <c r="H36" s="44">
        <f>SUM(H34:H35)</f>
        <v>0</v>
      </c>
      <c r="I36" s="93"/>
    </row>
    <row r="37" spans="1:9" ht="37" customHeight="1" outlineLevel="2">
      <c r="A37" s="18" t="s">
        <v>112</v>
      </c>
      <c r="B37" s="19" t="s">
        <v>113</v>
      </c>
      <c r="C37" s="20"/>
      <c r="D37" s="21"/>
      <c r="E37" s="21"/>
      <c r="F37" s="21"/>
      <c r="G37" s="22"/>
      <c r="H37" s="23">
        <f>H36+H32</f>
        <v>0</v>
      </c>
      <c r="I37" s="22"/>
    </row>
    <row r="38" spans="1:9" ht="37" customHeight="1" outlineLevel="2"/>
    <row r="39" spans="1:9" ht="37" customHeight="1" outlineLevel="2">
      <c r="A39" s="18"/>
      <c r="B39" s="19" t="s">
        <v>114</v>
      </c>
      <c r="C39" s="20"/>
      <c r="D39" s="21"/>
      <c r="E39" s="21"/>
      <c r="F39" s="21"/>
      <c r="G39" s="22"/>
      <c r="H39" s="23"/>
      <c r="I39" s="89"/>
    </row>
    <row r="40" spans="1:9" ht="37" customHeight="1" outlineLevel="2">
      <c r="A40" s="13"/>
      <c r="B40" s="13" t="s">
        <v>52</v>
      </c>
      <c r="C40" s="14" t="s">
        <v>53</v>
      </c>
      <c r="D40" s="15" t="s">
        <v>54</v>
      </c>
      <c r="E40" s="15" t="s">
        <v>55</v>
      </c>
      <c r="F40" s="16" t="s">
        <v>56</v>
      </c>
      <c r="G40" s="17" t="s">
        <v>57</v>
      </c>
      <c r="H40" s="17" t="s">
        <v>58</v>
      </c>
      <c r="I40" s="17" t="s">
        <v>79</v>
      </c>
    </row>
    <row r="41" spans="1:9" s="1" customFormat="1" ht="37" customHeight="1" outlineLevel="2">
      <c r="A41" s="36" t="s">
        <v>115</v>
      </c>
      <c r="B41" s="36" t="s">
        <v>116</v>
      </c>
      <c r="C41" s="37" t="s">
        <v>117</v>
      </c>
      <c r="D41" s="33">
        <v>1</v>
      </c>
      <c r="E41" s="33">
        <v>1</v>
      </c>
      <c r="F41" s="33">
        <v>1</v>
      </c>
      <c r="G41" s="137">
        <v>4000</v>
      </c>
      <c r="H41" s="56">
        <f>D41*E41*F41*G41</f>
        <v>4000</v>
      </c>
      <c r="I41" s="138" t="s">
        <v>149</v>
      </c>
    </row>
    <row r="42" spans="1:9" s="1" customFormat="1" ht="37" customHeight="1" outlineLevel="2">
      <c r="A42" s="36" t="s">
        <v>118</v>
      </c>
      <c r="B42" s="36" t="s">
        <v>119</v>
      </c>
      <c r="C42" s="37" t="s">
        <v>117</v>
      </c>
      <c r="D42" s="33">
        <v>1</v>
      </c>
      <c r="E42" s="33">
        <v>1</v>
      </c>
      <c r="F42" s="33">
        <v>1</v>
      </c>
      <c r="G42" s="137">
        <v>4000</v>
      </c>
      <c r="H42" s="56">
        <f>D42*E42*F42*G42</f>
        <v>4000</v>
      </c>
      <c r="I42" s="138" t="s">
        <v>150</v>
      </c>
    </row>
    <row r="43" spans="1:9" s="1" customFormat="1" ht="37" customHeight="1" outlineLevel="2">
      <c r="A43" s="36" t="s">
        <v>120</v>
      </c>
      <c r="B43" s="36" t="s">
        <v>121</v>
      </c>
      <c r="C43" s="37" t="s">
        <v>117</v>
      </c>
      <c r="D43" s="33">
        <v>1</v>
      </c>
      <c r="E43" s="33">
        <v>1</v>
      </c>
      <c r="F43" s="33">
        <v>1</v>
      </c>
      <c r="G43" s="137">
        <v>4000</v>
      </c>
      <c r="H43" s="56">
        <f>D43*E43*F43*G43</f>
        <v>4000</v>
      </c>
      <c r="I43" s="138" t="s">
        <v>151</v>
      </c>
    </row>
    <row r="44" spans="1:9" s="1" customFormat="1" ht="37" customHeight="1" outlineLevel="2">
      <c r="A44" s="36" t="s">
        <v>122</v>
      </c>
      <c r="B44" s="36" t="s">
        <v>148</v>
      </c>
      <c r="C44" s="37" t="s">
        <v>117</v>
      </c>
      <c r="D44" s="33">
        <v>1</v>
      </c>
      <c r="E44" s="33">
        <v>1</v>
      </c>
      <c r="F44" s="33">
        <v>1</v>
      </c>
      <c r="G44" s="137">
        <v>4000</v>
      </c>
      <c r="H44" s="56">
        <f>D44*E44*F44*G44</f>
        <v>4000</v>
      </c>
      <c r="I44" s="138" t="s">
        <v>152</v>
      </c>
    </row>
    <row r="45" spans="1:9" ht="37" customHeight="1" outlineLevel="2">
      <c r="A45" s="39" t="s">
        <v>123</v>
      </c>
      <c r="B45" s="40" t="s">
        <v>124</v>
      </c>
      <c r="C45" s="41"/>
      <c r="D45" s="42"/>
      <c r="E45" s="43"/>
      <c r="F45" s="43"/>
      <c r="G45" s="44"/>
      <c r="H45" s="44">
        <f>SUM(H41:H44)</f>
        <v>16000</v>
      </c>
      <c r="I45" s="93"/>
    </row>
    <row r="46" spans="1:9" ht="37" customHeight="1" outlineLevel="2">
      <c r="A46" s="18" t="s">
        <v>125</v>
      </c>
      <c r="B46" s="19" t="s">
        <v>126</v>
      </c>
      <c r="C46" s="20"/>
      <c r="D46" s="21"/>
      <c r="E46" s="21"/>
      <c r="F46" s="21"/>
      <c r="G46" s="22"/>
      <c r="H46" s="23">
        <f>H45</f>
        <v>16000</v>
      </c>
      <c r="I46" s="89"/>
    </row>
    <row r="47" spans="1:9" ht="37" customHeight="1" outlineLevel="2"/>
    <row r="48" spans="1:9" ht="37" customHeight="1" outlineLevel="2">
      <c r="A48" s="18"/>
      <c r="B48" s="19" t="s">
        <v>127</v>
      </c>
      <c r="C48" s="20"/>
      <c r="D48" s="21"/>
      <c r="E48" s="21"/>
      <c r="F48" s="21"/>
      <c r="G48" s="22"/>
      <c r="H48" s="23"/>
      <c r="I48" s="89" t="s">
        <v>128</v>
      </c>
    </row>
    <row r="49" spans="1:9" ht="37" customHeight="1" outlineLevel="2">
      <c r="A49" s="13"/>
      <c r="B49" s="13" t="s">
        <v>52</v>
      </c>
      <c r="C49" s="14" t="s">
        <v>53</v>
      </c>
      <c r="D49" s="15" t="s">
        <v>54</v>
      </c>
      <c r="E49" s="15" t="s">
        <v>55</v>
      </c>
      <c r="F49" s="16" t="s">
        <v>56</v>
      </c>
      <c r="G49" s="17" t="s">
        <v>57</v>
      </c>
      <c r="H49" s="17" t="s">
        <v>58</v>
      </c>
      <c r="I49" s="17" t="s">
        <v>129</v>
      </c>
    </row>
    <row r="50" spans="1:9" s="1" customFormat="1" ht="37" customHeight="1" outlineLevel="2">
      <c r="A50" s="61" t="s">
        <v>130</v>
      </c>
      <c r="B50" s="62" t="s">
        <v>131</v>
      </c>
      <c r="C50" s="63" t="s">
        <v>88</v>
      </c>
      <c r="D50" s="33"/>
      <c r="E50" s="33"/>
      <c r="F50" s="33"/>
      <c r="G50" s="46"/>
      <c r="H50" s="56">
        <f>E50*F50*G50*D50</f>
        <v>0</v>
      </c>
      <c r="I50" s="98"/>
    </row>
    <row r="51" spans="1:9" ht="37" customHeight="1" outlineLevel="2">
      <c r="A51" s="39" t="s">
        <v>132</v>
      </c>
      <c r="B51" s="40" t="s">
        <v>133</v>
      </c>
      <c r="C51" s="41"/>
      <c r="D51" s="42"/>
      <c r="E51" s="43"/>
      <c r="F51" s="43"/>
      <c r="G51" s="44"/>
      <c r="H51" s="44">
        <f>SUM(H50:H50)</f>
        <v>0</v>
      </c>
      <c r="I51" s="93"/>
    </row>
    <row r="52" spans="1:9" ht="37" customHeight="1" outlineLevel="2">
      <c r="A52" s="18" t="s">
        <v>134</v>
      </c>
      <c r="B52" s="19" t="s">
        <v>135</v>
      </c>
      <c r="C52" s="20"/>
      <c r="D52" s="21"/>
      <c r="E52" s="21"/>
      <c r="F52" s="21"/>
      <c r="G52" s="22"/>
      <c r="H52" s="22">
        <f>H51</f>
        <v>0</v>
      </c>
      <c r="I52" s="89"/>
    </row>
    <row r="53" spans="1:9" ht="37" customHeight="1" outlineLevel="2">
      <c r="I53" s="95"/>
    </row>
    <row r="54" spans="1:9" ht="37" customHeight="1" outlineLevel="2">
      <c r="A54" s="18" t="s">
        <v>136</v>
      </c>
      <c r="B54" s="19" t="s">
        <v>131</v>
      </c>
      <c r="C54" s="20"/>
      <c r="D54" s="21"/>
      <c r="E54" s="21"/>
      <c r="F54" s="21"/>
      <c r="G54" s="22"/>
      <c r="H54" s="23"/>
      <c r="I54" s="23"/>
    </row>
    <row r="55" spans="1:9" ht="37" customHeight="1" outlineLevel="2">
      <c r="A55" s="13"/>
      <c r="B55" s="13" t="s">
        <v>52</v>
      </c>
      <c r="C55" s="14" t="s">
        <v>53</v>
      </c>
      <c r="D55" s="15" t="s">
        <v>54</v>
      </c>
      <c r="E55" s="15" t="s">
        <v>55</v>
      </c>
      <c r="F55" s="16" t="s">
        <v>56</v>
      </c>
      <c r="G55" s="17" t="s">
        <v>57</v>
      </c>
      <c r="H55" s="17" t="s">
        <v>58</v>
      </c>
      <c r="I55" s="17" t="s">
        <v>79</v>
      </c>
    </row>
    <row r="56" spans="1:9" ht="49" customHeight="1" outlineLevel="2">
      <c r="A56" s="64"/>
      <c r="B56" s="65"/>
      <c r="C56" s="66"/>
      <c r="D56" s="67"/>
      <c r="E56" s="67"/>
      <c r="F56" s="67"/>
      <c r="G56" s="68"/>
      <c r="H56" s="47"/>
      <c r="I56" s="95"/>
    </row>
    <row r="57" spans="1:9" ht="37" customHeight="1" outlineLevel="2">
      <c r="A57" s="39" t="s">
        <v>137</v>
      </c>
      <c r="B57" s="40" t="s">
        <v>138</v>
      </c>
      <c r="C57" s="41"/>
      <c r="D57" s="42"/>
      <c r="E57" s="43"/>
      <c r="F57" s="43"/>
      <c r="G57" s="44"/>
      <c r="H57" s="44">
        <f>SUM(H56:H56)</f>
        <v>0</v>
      </c>
      <c r="I57" s="93"/>
    </row>
    <row r="58" spans="1:9" ht="37" customHeight="1" outlineLevel="2">
      <c r="A58" s="69" t="s">
        <v>136</v>
      </c>
      <c r="B58" s="70" t="s">
        <v>139</v>
      </c>
      <c r="C58" s="71"/>
      <c r="D58" s="72"/>
      <c r="E58" s="72"/>
      <c r="F58" s="72"/>
      <c r="G58" s="73"/>
      <c r="H58" s="73">
        <f>SUM(H57)</f>
        <v>0</v>
      </c>
      <c r="I58" s="89"/>
    </row>
    <row r="59" spans="1:9" ht="37" customHeight="1" outlineLevel="2">
      <c r="A59" s="74"/>
      <c r="B59" s="75"/>
      <c r="C59" s="76"/>
      <c r="D59" s="77"/>
      <c r="E59" s="77"/>
      <c r="F59" s="77"/>
      <c r="G59" s="78"/>
      <c r="H59" s="79"/>
      <c r="I59" s="99"/>
    </row>
    <row r="60" spans="1:9" ht="37" customHeight="1" outlineLevel="1">
      <c r="A60" s="80"/>
      <c r="B60" s="81" t="s">
        <v>140</v>
      </c>
      <c r="C60" s="82"/>
      <c r="D60" s="83"/>
      <c r="E60" s="83"/>
      <c r="F60" s="83"/>
      <c r="G60" s="84"/>
      <c r="H60" s="85"/>
      <c r="I60" s="23"/>
    </row>
    <row r="61" spans="1:9" ht="37" customHeight="1" outlineLevel="2">
      <c r="A61" s="13"/>
      <c r="B61" s="13" t="s">
        <v>52</v>
      </c>
      <c r="C61" s="14" t="s">
        <v>53</v>
      </c>
      <c r="D61" s="15" t="s">
        <v>54</v>
      </c>
      <c r="E61" s="15" t="s">
        <v>55</v>
      </c>
      <c r="F61" s="15" t="s">
        <v>56</v>
      </c>
      <c r="G61" s="17" t="s">
        <v>57</v>
      </c>
      <c r="H61" s="15" t="s">
        <v>58</v>
      </c>
      <c r="I61" s="17"/>
    </row>
    <row r="62" spans="1:9" ht="37" customHeight="1" outlineLevel="2">
      <c r="A62" s="39"/>
      <c r="B62" s="40" t="s">
        <v>141</v>
      </c>
      <c r="C62" s="41"/>
      <c r="D62" s="42"/>
      <c r="E62" s="43"/>
      <c r="F62" s="43"/>
      <c r="G62" s="44"/>
      <c r="H62" s="44"/>
      <c r="I62" s="93"/>
    </row>
    <row r="63" spans="1:9" s="1" customFormat="1" ht="42" customHeight="1" outlineLevel="2">
      <c r="A63" s="86" t="s">
        <v>142</v>
      </c>
      <c r="B63" s="36" t="s">
        <v>143</v>
      </c>
      <c r="C63" s="37" t="s">
        <v>144</v>
      </c>
      <c r="D63" s="33"/>
      <c r="E63" s="87"/>
      <c r="F63" s="33"/>
      <c r="G63" s="46"/>
      <c r="H63" s="56">
        <f>D63*E63*F63*G63</f>
        <v>0</v>
      </c>
      <c r="I63" s="98"/>
    </row>
    <row r="64" spans="1:9" ht="37" customHeight="1" outlineLevel="2">
      <c r="A64" s="39" t="s">
        <v>145</v>
      </c>
      <c r="B64" s="40" t="str">
        <f>CONCATENATE("Subtotal ",B62)</f>
        <v>Subtotal Photo &amp;Video crew</v>
      </c>
      <c r="C64" s="41"/>
      <c r="D64" s="42"/>
      <c r="E64" s="43"/>
      <c r="F64" s="43"/>
      <c r="G64" s="44"/>
      <c r="H64" s="44">
        <f>SUM(H63:H63)</f>
        <v>0</v>
      </c>
      <c r="I64" s="93"/>
    </row>
    <row r="65" spans="1:9" ht="37" customHeight="1" outlineLevel="1">
      <c r="A65" s="18" t="s">
        <v>146</v>
      </c>
      <c r="B65" s="19" t="s">
        <v>147</v>
      </c>
      <c r="C65" s="20"/>
      <c r="D65" s="21"/>
      <c r="E65" s="21"/>
      <c r="F65" s="21"/>
      <c r="G65" s="22"/>
      <c r="H65" s="23">
        <f>H64</f>
        <v>0</v>
      </c>
      <c r="I65" s="89"/>
    </row>
    <row r="66" spans="1:9" ht="37" customHeight="1" outlineLevel="1">
      <c r="A66" s="18"/>
      <c r="B66" s="19" t="s">
        <v>50</v>
      </c>
      <c r="C66" s="20"/>
      <c r="D66" s="21"/>
      <c r="E66" s="21"/>
      <c r="F66" s="21"/>
      <c r="G66" s="22"/>
      <c r="H66" s="23">
        <f>H13+H24+H37+H46+H52+H58+H65</f>
        <v>17600</v>
      </c>
      <c r="I66" s="89"/>
    </row>
    <row r="67" spans="1:9" ht="37" customHeight="1"/>
    <row r="68" spans="1:9" ht="37" customHeight="1" outlineLevel="1"/>
    <row r="69" spans="1:9" ht="37" customHeight="1" outlineLevel="1"/>
    <row r="70" spans="1:9" ht="37" customHeight="1" outlineLevel="2"/>
    <row r="71" spans="1:9" ht="37" customHeight="1" outlineLevel="2">
      <c r="A71" s="2"/>
      <c r="H71" s="2"/>
    </row>
    <row r="72" spans="1:9" ht="37" customHeight="1" outlineLevel="2"/>
    <row r="73" spans="1:9" ht="37" customHeight="1" outlineLevel="2"/>
    <row r="74" spans="1:9" ht="37" customHeight="1" outlineLevel="2"/>
    <row r="75" spans="1:9" ht="37" customHeight="1" outlineLevel="2"/>
    <row r="76" spans="1:9" ht="37" customHeight="1" outlineLevel="2"/>
    <row r="77" spans="1:9" ht="37" customHeight="1" outlineLevel="2"/>
    <row r="78" spans="1:9" ht="37" customHeight="1" outlineLevel="2"/>
    <row r="79" spans="1:9" ht="37" customHeight="1" outlineLevel="2"/>
    <row r="80" spans="1:9" ht="37" customHeight="1" outlineLevel="2"/>
    <row r="81" ht="37" customHeight="1" outlineLevel="1"/>
    <row r="82" ht="37" customHeight="1" outlineLevel="2"/>
    <row r="83" ht="37" customHeight="1" outlineLevel="2"/>
    <row r="84" ht="37" customHeight="1" outlineLevel="2"/>
    <row r="85" outlineLevel="2"/>
    <row r="86" outlineLevel="2"/>
    <row r="87" outlineLevel="2"/>
    <row r="88" outlineLevel="2"/>
    <row r="89" outlineLevel="2"/>
    <row r="90" outlineLevel="2"/>
    <row r="91" outlineLevel="2"/>
    <row r="92" outlineLevel="2"/>
    <row r="93" outlineLevel="1"/>
    <row r="94" outlineLevel="2"/>
    <row r="95" outlineLevel="2"/>
    <row r="96" outlineLevel="2"/>
    <row r="97" outlineLevel="2"/>
    <row r="98" outlineLevel="2"/>
    <row r="99" outlineLevel="2"/>
    <row r="100" outlineLevel="2"/>
    <row r="101" outlineLevel="2"/>
    <row r="102" outlineLevel="2"/>
    <row r="103" outlineLevel="2"/>
    <row r="104" outlineLevel="2"/>
    <row r="105" outlineLevel="1"/>
    <row r="106" outlineLevel="2"/>
    <row r="107" outlineLevel="2"/>
    <row r="108" outlineLevel="2"/>
    <row r="109" outlineLevel="2"/>
    <row r="110" outlineLevel="2"/>
    <row r="111" outlineLevel="2"/>
    <row r="112" outlineLevel="2"/>
    <row r="113" outlineLevel="2"/>
    <row r="114" outlineLevel="2"/>
    <row r="115" outlineLevel="2"/>
    <row r="116" outlineLevel="2"/>
    <row r="117" outlineLevel="1"/>
  </sheetData>
  <mergeCells count="1">
    <mergeCell ref="A1:I1"/>
  </mergeCells>
  <phoneticPr fontId="24" type="noConversion"/>
  <printOptions horizontalCentered="1"/>
  <pageMargins left="0.196527777777778" right="0.196527777777778" top="0.16111111111111101" bottom="0.16111111111111101" header="0.29861111111111099" footer="0.29861111111111099"/>
  <pageSetup paperSize="9" scale="3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Cover Page-Local1</vt:lpstr>
      <vt:lpstr>Service Detail before Tax</vt:lpstr>
      <vt:lpstr>'Cover Page-Local1'!Print_Area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creator>
  <cp:lastModifiedBy>lihanbin581127@outlook.com</cp:lastModifiedBy>
  <cp:lastPrinted>2016-09-09T11:20:00Z</cp:lastPrinted>
  <dcterms:created xsi:type="dcterms:W3CDTF">2007-12-06T02:37:00Z</dcterms:created>
  <dcterms:modified xsi:type="dcterms:W3CDTF">2025-04-07T08:16:26Z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769D71B97FBE41839C98C8DCAB84C2DC_13</vt:lpwstr>
  </property>
</Properties>
</file>