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Work\康辉\项目\2024爱美客伦敦\爱美客英国游学-康辉V4\"/>
    </mc:Choice>
  </mc:AlternateContent>
  <xr:revisionPtr revIDLastSave="0" documentId="8_{2DDDE0A9-DE8D-4EC9-A11F-F7122B716743}" xr6:coauthVersionLast="47" xr6:coauthVersionMax="47" xr10:uidLastSave="{00000000-0000-0000-0000-000000000000}"/>
  <workbookProtection workbookPassword="CF7A" lockStructure="1"/>
  <bookViews>
    <workbookView xWindow="9370" yWindow="350" windowWidth="13190" windowHeight="13110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1" l="1"/>
  <c r="I101" i="1"/>
  <c r="I100" i="1"/>
  <c r="D100" i="1"/>
  <c r="I99" i="1"/>
  <c r="D99" i="1"/>
  <c r="I97" i="1"/>
  <c r="I96" i="1"/>
  <c r="I95" i="1"/>
  <c r="I94" i="1"/>
  <c r="I93" i="1"/>
  <c r="I91" i="1"/>
  <c r="I90" i="1"/>
  <c r="I89" i="1"/>
  <c r="I88" i="1"/>
  <c r="I84" i="1"/>
  <c r="I83" i="1"/>
  <c r="I82" i="1"/>
  <c r="I81" i="1"/>
  <c r="I80" i="1"/>
  <c r="I79" i="1"/>
  <c r="I85" i="1" s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9" i="1"/>
  <c r="I48" i="1"/>
  <c r="I45" i="1"/>
  <c r="I43" i="1"/>
  <c r="I42" i="1"/>
  <c r="I41" i="1"/>
  <c r="I40" i="1"/>
  <c r="I38" i="1"/>
  <c r="I36" i="1"/>
  <c r="I44" i="1" s="1"/>
  <c r="I34" i="1"/>
  <c r="I33" i="1"/>
  <c r="I32" i="1"/>
  <c r="I31" i="1"/>
  <c r="I30" i="1"/>
  <c r="I27" i="1"/>
  <c r="I25" i="1"/>
  <c r="I23" i="1"/>
  <c r="I22" i="1"/>
  <c r="I21" i="1"/>
  <c r="I19" i="1"/>
  <c r="I18" i="1"/>
  <c r="I16" i="1"/>
  <c r="I15" i="1"/>
  <c r="I14" i="1"/>
  <c r="I13" i="1"/>
  <c r="I12" i="1"/>
  <c r="I11" i="1"/>
  <c r="I50" i="1" l="1"/>
  <c r="I98" i="1"/>
  <c r="I78" i="1"/>
  <c r="I35" i="1"/>
  <c r="I17" i="1"/>
  <c r="I92" i="1"/>
  <c r="I26" i="1"/>
  <c r="I86" i="1" l="1"/>
  <c r="I87" i="1" s="1"/>
  <c r="I103" i="1" s="1"/>
  <c r="I104" i="1" l="1"/>
  <c r="I105" i="1" s="1"/>
  <c r="I106" i="1" s="1"/>
  <c r="I108" i="1" s="1"/>
</calcChain>
</file>

<file path=xl/sharedStrings.xml><?xml version="1.0" encoding="utf-8"?>
<sst xmlns="http://schemas.openxmlformats.org/spreadsheetml/2006/main" count="360" uniqueCount="197">
  <si>
    <t xml:space="preserve">商务会议/团队差旅标准报价单
</t>
  </si>
  <si>
    <t>报价表上的所有信息在团队出发前或会议开始前均视为有效，如果部分信息的有效期短于团队出发或会议开始日期，请务必在报价表上醒目位置注明，否则酒店房间、会场没有预订上或价格上调造成的差价均由供应商承担。</t>
  </si>
  <si>
    <t>供应商名称 :</t>
  </si>
  <si>
    <t>项目名称 :</t>
  </si>
  <si>
    <t>英国美学游学活动</t>
  </si>
  <si>
    <t>时间:</t>
  </si>
  <si>
    <t>2024年4月20日-25/26日</t>
  </si>
  <si>
    <t>地点:</t>
  </si>
  <si>
    <t>英国</t>
  </si>
  <si>
    <t>人数:</t>
  </si>
  <si>
    <t>共计42人（外部32人，内部10人）</t>
  </si>
  <si>
    <t>报价时间:</t>
  </si>
  <si>
    <t>报价项目</t>
  </si>
  <si>
    <t>报价规格</t>
  </si>
  <si>
    <t>数量
QTY</t>
  </si>
  <si>
    <t>价格
Unit Price</t>
  </si>
  <si>
    <t>备注</t>
  </si>
  <si>
    <t>NO.</t>
  </si>
  <si>
    <t>单位</t>
  </si>
  <si>
    <t>单价</t>
  </si>
  <si>
    <t>小计</t>
  </si>
  <si>
    <t>住宿</t>
  </si>
  <si>
    <t>4月19日-4月20日一晚，基础大床房（供应商填写房型名称）</t>
  </si>
  <si>
    <t>间</t>
  </si>
  <si>
    <t>晚</t>
  </si>
  <si>
    <t>含服务费；含早餐</t>
  </si>
  <si>
    <t>4月19日-4月20日一晚，基础双床房（供应商填写房型名称）</t>
  </si>
  <si>
    <t>含税含服务费，含双早</t>
  </si>
  <si>
    <t>4月20日-24日四晚，基础单人间（供应商填写房型名称）</t>
  </si>
  <si>
    <t>4月20日-24日四晚，基础双人间（供应商填写房型名称）</t>
  </si>
  <si>
    <t>住宿小计</t>
  </si>
  <si>
    <t>会场</t>
  </si>
  <si>
    <t>次</t>
  </si>
  <si>
    <t>场</t>
  </si>
  <si>
    <r>
      <rPr>
        <b/>
        <sz val="11"/>
        <color rgb="FFFF0000"/>
        <rFont val="宋体"/>
        <family val="3"/>
        <charset val="134"/>
        <scheme val="minor"/>
      </rPr>
      <t>1.半天会议，需要免费提供笔，纸，白板，矿泉水（每人*1瓶500ml）等会议必需品，立式讲台1个，舞台，会议签到台1个，水牌
2.酒店最多免费提供音视频无线</t>
    </r>
    <r>
      <rPr>
        <b/>
        <u/>
        <sz val="11"/>
        <color rgb="FFFF0000"/>
        <rFont val="宋体"/>
        <family val="3"/>
        <charset val="134"/>
        <scheme val="minor"/>
      </rPr>
      <t xml:space="preserve">    </t>
    </r>
    <r>
      <rPr>
        <b/>
        <sz val="11"/>
        <color rgb="FFFF0000"/>
        <rFont val="宋体"/>
        <family val="3"/>
        <charset val="134"/>
        <scheme val="minor"/>
      </rPr>
      <t>个鹅颈</t>
    </r>
    <r>
      <rPr>
        <b/>
        <u/>
        <sz val="11"/>
        <color rgb="FFFF0000"/>
        <rFont val="宋体"/>
        <family val="3"/>
        <charset val="134"/>
        <scheme val="minor"/>
      </rPr>
      <t xml:space="preserve">   </t>
    </r>
    <r>
      <rPr>
        <b/>
        <sz val="11"/>
        <color rgb="FFFF0000"/>
        <rFont val="宋体"/>
        <family val="3"/>
        <charset val="134"/>
        <scheme val="minor"/>
      </rPr>
      <t>个（如需增加数量酒店收费标准RMB</t>
    </r>
    <r>
      <rPr>
        <b/>
        <u/>
        <sz val="11"/>
        <color rgb="FFFF0000"/>
        <rFont val="宋体"/>
        <family val="3"/>
        <charset val="134"/>
        <scheme val="minor"/>
      </rPr>
      <t xml:space="preserve">  </t>
    </r>
    <r>
      <rPr>
        <b/>
        <sz val="11"/>
        <color rgb="FFFF0000"/>
        <rFont val="宋体"/>
        <family val="3"/>
        <charset val="134"/>
        <scheme val="minor"/>
      </rPr>
      <t xml:space="preserve"> /支 ），音响
3.无柱，规整会议室，不能是异形会议室，层高____米，场内需要舞台，摆放X展架和背景板,会场前部有搭建，但目前搭建没确认方案。含搭建背景板时间，
4.提前搭建：酒店免费提供</t>
    </r>
    <r>
      <rPr>
        <b/>
        <u/>
        <sz val="11"/>
        <color rgb="FFFF0000"/>
        <rFont val="宋体"/>
        <family val="3"/>
        <charset val="134"/>
        <scheme val="minor"/>
      </rPr>
      <t xml:space="preserve">    </t>
    </r>
    <r>
      <rPr>
        <b/>
        <sz val="11"/>
        <color rgb="FFFF0000"/>
        <rFont val="宋体"/>
        <family val="3"/>
        <charset val="134"/>
        <scheme val="minor"/>
      </rPr>
      <t>个小时的搭建布展，如有需要通宵布展，按[ ]元/小时收取费用</t>
    </r>
  </si>
  <si>
    <t>茶歇</t>
  </si>
  <si>
    <t>标准茶歇：茶，咖啡，软饮，水果，点心等，</t>
  </si>
  <si>
    <t>LED （  平米）[  ]*[  ]M  （备选）</t>
  </si>
  <si>
    <t>会场小计</t>
  </si>
  <si>
    <t>用餐</t>
  </si>
  <si>
    <t>境外用餐</t>
  </si>
  <si>
    <t>午餐-外出用餐4月20日-4月24日</t>
  </si>
  <si>
    <t>人</t>
  </si>
  <si>
    <t>餐</t>
  </si>
  <si>
    <t>此费用为预估，按照实际结算为准，爱美客规定餐标</t>
  </si>
  <si>
    <t>午餐-酒店用餐4月21日（备选）</t>
  </si>
  <si>
    <t>午餐-酒店用餐4月24日（备选）</t>
  </si>
  <si>
    <t>晚餐-酒店用餐4月20日</t>
  </si>
  <si>
    <t>晚餐-游船晚宴4月21日</t>
  </si>
  <si>
    <t>英式下午茶-4月22日</t>
  </si>
  <si>
    <t>晚餐-外出用餐4月22日-4月23日</t>
  </si>
  <si>
    <t>晚餐-外出用餐4月24日</t>
  </si>
  <si>
    <t>用餐小计</t>
  </si>
  <si>
    <t>境内集结</t>
  </si>
  <si>
    <t>北京-车型-33座大巴或同类型</t>
  </si>
  <si>
    <t>辆</t>
  </si>
  <si>
    <t>车辆要求在三年内新车，预估数量，以实际发生次数为准</t>
  </si>
  <si>
    <t>北京-车型-GL8商务或同类型 （备选）</t>
  </si>
  <si>
    <t xml:space="preserve">地面交通
</t>
  </si>
  <si>
    <t>上海-车型-GL8商务或同类型 （备选）</t>
  </si>
  <si>
    <t>境外用车-35座大巴</t>
  </si>
  <si>
    <t>接机4月20日</t>
  </si>
  <si>
    <t>天</t>
  </si>
  <si>
    <t>所以车辆要求在三年内新车，预估数量，以实际发生次数为准</t>
  </si>
  <si>
    <t>全天包车4月21日，4月22日，4月24日（4月23日，大英博物馆不用包车）</t>
  </si>
  <si>
    <t xml:space="preserve">所以车辆要求在三年内新车，预估数量，以实际发生次数为准，每天工作10小时. </t>
  </si>
  <si>
    <t>全程机场停车费+景点停车费+进城费+出城费+高速费</t>
  </si>
  <si>
    <t>预估费用，以实际发生为准，价格不超报价.</t>
  </si>
  <si>
    <t>超时费用，每小时 全天包车4月21日-4月24日</t>
  </si>
  <si>
    <t>小时</t>
  </si>
  <si>
    <r>
      <rPr>
        <b/>
        <sz val="11"/>
        <color indexed="10"/>
        <rFont val="宋体"/>
        <family val="3"/>
        <charset val="134"/>
        <scheme val="minor"/>
      </rPr>
      <t>当地法律规定，外籍司机每天工作时间不得超过</t>
    </r>
    <r>
      <rPr>
        <b/>
        <sz val="11"/>
        <color indexed="10"/>
        <rFont val="宋体"/>
        <family val="3"/>
        <charset val="134"/>
        <scheme val="minor"/>
      </rPr>
      <t>10</t>
    </r>
    <r>
      <rPr>
        <b/>
        <sz val="11"/>
        <color indexed="10"/>
        <rFont val="宋体"/>
        <family val="3"/>
        <charset val="134"/>
        <scheme val="minor"/>
      </rPr>
      <t>小时，如工作超时需要另单独排车。</t>
    </r>
  </si>
  <si>
    <t>地面交通费用 小计</t>
  </si>
  <si>
    <r>
      <rPr>
        <b/>
        <sz val="11"/>
        <rFont val="宋体"/>
        <family val="3"/>
        <charset val="134"/>
        <scheme val="minor"/>
      </rPr>
      <t xml:space="preserve">签证
</t>
    </r>
    <r>
      <rPr>
        <b/>
        <sz val="11"/>
        <rFont val="宋体"/>
        <family val="3"/>
        <charset val="134"/>
        <scheme val="minor"/>
      </rPr>
      <t>Visa</t>
    </r>
  </si>
  <si>
    <t>英国签证 15个工作日出签</t>
  </si>
  <si>
    <t>个人旅游签证，参考预估，以实际使馆规定为准</t>
  </si>
  <si>
    <t>英国签证(加急费)1-2工作日出签 （备选）</t>
  </si>
  <si>
    <t>英国签证(加急费)3-4工作日出签 （备选）</t>
  </si>
  <si>
    <t>签证陪签人员</t>
  </si>
  <si>
    <t>陪签工作人员，按照每个客人单独前往录指纹预估</t>
  </si>
  <si>
    <t>协助办理签证</t>
  </si>
  <si>
    <r>
      <rPr>
        <b/>
        <sz val="11"/>
        <color rgb="FFFF0000"/>
        <rFont val="宋体"/>
        <family val="3"/>
        <charset val="134"/>
        <scheme val="minor"/>
      </rPr>
      <t>含快递，材料翻译整理费用</t>
    </r>
    <r>
      <rPr>
        <b/>
        <sz val="11"/>
        <color rgb="FFFF0000"/>
        <rFont val="宋体"/>
        <family val="3"/>
        <charset val="134"/>
        <scheme val="minor"/>
      </rPr>
      <t>，不含陪签工作人员费用</t>
    </r>
  </si>
  <si>
    <t>签证费用 小计</t>
  </si>
  <si>
    <t>物料</t>
  </si>
  <si>
    <t>接机牌</t>
  </si>
  <si>
    <r>
      <rPr>
        <b/>
        <sz val="11"/>
        <color indexed="12"/>
        <rFont val="宋体"/>
        <family val="3"/>
        <charset val="134"/>
        <scheme val="minor"/>
      </rPr>
      <t>60*40cm KT</t>
    </r>
    <r>
      <rPr>
        <b/>
        <sz val="11"/>
        <color rgb="FF0000FF"/>
        <rFont val="宋体"/>
        <family val="3"/>
        <charset val="134"/>
        <scheme val="minor"/>
      </rPr>
      <t>板</t>
    </r>
  </si>
  <si>
    <t>个</t>
  </si>
  <si>
    <t>转换插头</t>
  </si>
  <si>
    <t>份</t>
  </si>
  <si>
    <t>旅行耳塞，眼罩，气枕，一次性拖鞋</t>
  </si>
  <si>
    <t>洗漱套装</t>
  </si>
  <si>
    <t>可带上飞机旅行装：高露洁牙刷牙膏+飘柔洗发水30ml+多芬沐浴露30ml</t>
  </si>
  <si>
    <t>常备药品</t>
  </si>
  <si>
    <t>工作人员携带（内含常规药品，如：创口贴、感冒发烧、腹泻、脱敏、速效救心等应急药品）</t>
  </si>
  <si>
    <t>团</t>
  </si>
  <si>
    <t>横幅</t>
  </si>
  <si>
    <t>5M*0.8M,写真布</t>
  </si>
  <si>
    <t>条</t>
  </si>
  <si>
    <t>行李牌</t>
  </si>
  <si>
    <t>定制专属logo</t>
  </si>
  <si>
    <t>行程手册</t>
  </si>
  <si>
    <t>电子档</t>
  </si>
  <si>
    <t>英国电话卡</t>
  </si>
  <si>
    <t>7天30G流量</t>
  </si>
  <si>
    <t>保险</t>
  </si>
  <si>
    <t>境外保险，100万人身意外险</t>
  </si>
  <si>
    <t>摄影师</t>
  </si>
  <si>
    <t>含摄影师及设备</t>
  </si>
  <si>
    <t>游学期间全程摄影，每天10小时，包含所有底片，一个30s视频</t>
  </si>
  <si>
    <t>视频拍摄-游机</t>
  </si>
  <si>
    <t>含摄像师及设备；交付：1.百度云盘、或移动端交付</t>
  </si>
  <si>
    <t>游学期间全程摄像，每天10小时</t>
  </si>
  <si>
    <t>视频拍摄-固定机位</t>
  </si>
  <si>
    <t>摄像师及设备；交付：1.百度云盘、或移动端交付</t>
  </si>
  <si>
    <t>会场录制和后期</t>
  </si>
  <si>
    <t>专家短视频剪辑</t>
  </si>
  <si>
    <t>每个1-2分钟，供应商提供Demo</t>
  </si>
  <si>
    <t>泰晤士游船</t>
  </si>
  <si>
    <t>船票</t>
  </si>
  <si>
    <t>含2领队+2导游</t>
  </si>
  <si>
    <t>矿泉水</t>
  </si>
  <si>
    <t>瓶</t>
  </si>
  <si>
    <r>
      <rPr>
        <b/>
        <sz val="11"/>
        <color rgb="FFFF0000"/>
        <rFont val="宋体"/>
        <family val="3"/>
        <charset val="134"/>
        <scheme val="minor"/>
      </rPr>
      <t>每人每天</t>
    </r>
    <r>
      <rPr>
        <b/>
        <sz val="11"/>
        <color rgb="FFFF0000"/>
        <rFont val="宋体"/>
        <family val="3"/>
        <charset val="134"/>
        <scheme val="minor"/>
      </rPr>
      <t>2</t>
    </r>
    <r>
      <rPr>
        <b/>
        <sz val="11"/>
        <color rgb="FFFF0000"/>
        <rFont val="宋体"/>
        <family val="3"/>
        <charset val="134"/>
        <scheme val="minor"/>
      </rPr>
      <t>瓶</t>
    </r>
  </si>
  <si>
    <t>其他费用 小计</t>
  </si>
  <si>
    <t>当地会务人员</t>
  </si>
  <si>
    <t>国内-4月20日送机，4月25日/26日接机</t>
  </si>
  <si>
    <t>此费用包括餐补及交通费用</t>
  </si>
  <si>
    <t>境外-导游（工资）4月20日-4月24日</t>
  </si>
  <si>
    <t>境外-导游和司机餐补</t>
  </si>
  <si>
    <t xml:space="preserve">境外-导游和司机住宿 </t>
  </si>
  <si>
    <t>境外-摄影师和游机摄像师餐补</t>
  </si>
  <si>
    <t>境外-导游和司机工作人员小费</t>
  </si>
  <si>
    <t>当地会务人员 小计</t>
  </si>
  <si>
    <t>以上费用小计</t>
  </si>
  <si>
    <t>服务费</t>
  </si>
  <si>
    <t>费率</t>
  </si>
  <si>
    <t xml:space="preserve">全陪工作人员           </t>
  </si>
  <si>
    <t>全陪人员工资</t>
  </si>
  <si>
    <t>4月20日-4月25日/26日</t>
  </si>
  <si>
    <t>北京-境外-北京，全陪机票</t>
  </si>
  <si>
    <t>往返</t>
  </si>
  <si>
    <t>经济舱，以实际结算为准，价格不超报价</t>
  </si>
  <si>
    <t>上海-境外-上海，全陪机票</t>
  </si>
  <si>
    <t>全陪住宿</t>
  </si>
  <si>
    <t>以实际结算为准，价格不超报价</t>
  </si>
  <si>
    <t>全陪工作人员   小计</t>
  </si>
  <si>
    <t xml:space="preserve">机票 </t>
  </si>
  <si>
    <t>北京-境外-北京（公务舱）</t>
  </si>
  <si>
    <t>北京-境外-北京（经济舱）</t>
  </si>
  <si>
    <t>上海-境外-上海（公务舱）</t>
  </si>
  <si>
    <t>国内机票：办理签证,使用的机票费用</t>
  </si>
  <si>
    <t>各地</t>
  </si>
  <si>
    <t>经济舱，以实际结算为准，价格不超报价。爱美客规定上限</t>
  </si>
  <si>
    <r>
      <rPr>
        <b/>
        <sz val="11"/>
        <color indexed="12"/>
        <rFont val="宋体"/>
        <family val="3"/>
        <charset val="134"/>
        <scheme val="minor"/>
      </rPr>
      <t>国内机票</t>
    </r>
    <r>
      <rPr>
        <b/>
        <sz val="11"/>
        <color rgb="FF0000FF"/>
        <rFont val="宋体"/>
        <family val="3"/>
        <charset val="134"/>
        <scheme val="minor"/>
      </rPr>
      <t>：</t>
    </r>
    <r>
      <rPr>
        <b/>
        <sz val="11"/>
        <color indexed="12"/>
        <rFont val="宋体"/>
        <family val="3"/>
        <charset val="134"/>
        <scheme val="minor"/>
      </rPr>
      <t>集结费用</t>
    </r>
  </si>
  <si>
    <t>各地-北京/上海-各地 往返</t>
  </si>
  <si>
    <t>机票 小计</t>
  </si>
  <si>
    <t>机票服务费</t>
  </si>
  <si>
    <t>张</t>
  </si>
  <si>
    <t>国际往返1张票号预估,以实际结算为准（服务费按票号收取）</t>
  </si>
  <si>
    <t>按照国内往返2张票号，以实际结算为准（服务费按票号收取）</t>
  </si>
  <si>
    <t>退票服务费，以实际结算为准</t>
  </si>
  <si>
    <t>国内机票篮联服务费（内部员工）（备选）</t>
  </si>
  <si>
    <t>按照往返2张票号预估,以实际结算为准（篮联服务费按票号收取）</t>
  </si>
  <si>
    <t>服务费总计</t>
  </si>
  <si>
    <t>会议总费用 (不含税)</t>
  </si>
  <si>
    <t>增值税普通发票</t>
  </si>
  <si>
    <t>项目总费用</t>
  </si>
  <si>
    <t>总人数</t>
  </si>
  <si>
    <t>人均费用</t>
  </si>
  <si>
    <t>供应商签字及盖章</t>
  </si>
  <si>
    <t>不提供茶歇</t>
    <phoneticPr fontId="26" type="noConversion"/>
  </si>
  <si>
    <t>大英博物馆</t>
    <phoneticPr fontId="29" type="noConversion"/>
  </si>
  <si>
    <t>伦敦眼</t>
    <phoneticPr fontId="29" type="noConversion"/>
  </si>
  <si>
    <t>温莎城堡</t>
  </si>
  <si>
    <t>汉普敦宫</t>
    <phoneticPr fontId="29" type="noConversion"/>
  </si>
  <si>
    <t>牛津基督学院</t>
    <phoneticPr fontId="29" type="noConversion"/>
  </si>
  <si>
    <t>每日一礼</t>
    <phoneticPr fontId="29" type="noConversion"/>
  </si>
  <si>
    <t>包船晚宴三道式餐费</t>
    <phoneticPr fontId="29" type="noConversion"/>
  </si>
  <si>
    <t>包船费用</t>
    <phoneticPr fontId="26" type="noConversion"/>
  </si>
  <si>
    <t>北京集结酒店：北京大兴国际机场木棉花酒店，5星</t>
    <phoneticPr fontId="26" type="noConversion"/>
  </si>
  <si>
    <t>上海集结酒店：上海浦东绿地铂骊酒店，5星</t>
    <phoneticPr fontId="26" type="noConversion"/>
  </si>
  <si>
    <t>伦敦：伦敦：Kimpton-Fitzroy London IHG，5星</t>
    <phoneticPr fontId="26" type="noConversion"/>
  </si>
  <si>
    <t>伦敦：Kimpton-Fitzroy London IHG，5星</t>
    <phoneticPr fontId="26" type="noConversion"/>
  </si>
  <si>
    <t>牛津：萨默维尔学院教室</t>
    <phoneticPr fontId="26" type="noConversion"/>
  </si>
  <si>
    <t>4月21日，上午开会，2h的会场使用时间
课桌摆台 200平左右的会议室
会议室 [ Carrington&amp;Grant  ]
（  96 平米）[  8 ]*[12 ]*[  3 ]M</t>
    <phoneticPr fontId="26" type="noConversion"/>
  </si>
  <si>
    <r>
      <t>使用厅内固定投影仪</t>
    </r>
    <r>
      <rPr>
        <b/>
        <u/>
        <sz val="11"/>
        <color rgb="FF0000FF"/>
        <rFont val="宋体"/>
        <family val="3"/>
        <charset val="134"/>
        <scheme val="minor"/>
      </rPr>
      <t xml:space="preserve"> 5000  </t>
    </r>
    <r>
      <rPr>
        <b/>
        <sz val="11"/>
        <color rgb="FF0000FF"/>
        <rFont val="宋体"/>
        <family val="3"/>
        <charset val="134"/>
        <scheme val="minor"/>
      </rPr>
      <t>流明和幕布</t>
    </r>
    <r>
      <rPr>
        <b/>
        <u/>
        <sz val="11"/>
        <color rgb="FF0000FF"/>
        <rFont val="宋体"/>
        <family val="3"/>
        <charset val="134"/>
        <scheme val="minor"/>
      </rPr>
      <t xml:space="preserve"> 120 </t>
    </r>
    <r>
      <rPr>
        <b/>
        <sz val="11"/>
        <color rgb="FF0000FF"/>
        <rFont val="宋体"/>
        <family val="3"/>
        <charset val="134"/>
        <scheme val="minor"/>
      </rPr>
      <t xml:space="preserve">寸 </t>
    </r>
    <phoneticPr fontId="26" type="noConversion"/>
  </si>
  <si>
    <t>4月24日 最后一日下午开会，3h的会场使用时间
课桌摆台 200平左右的会议室
会议室 [Flora Anderson Hall  ]
（  150 平米）[   ]*[ ]*[   ]M</t>
    <phoneticPr fontId="26" type="noConversion"/>
  </si>
  <si>
    <t>含讲解</t>
    <phoneticPr fontId="26" type="noConversion"/>
  </si>
  <si>
    <t>免排队</t>
    <phoneticPr fontId="26" type="noConversion"/>
  </si>
  <si>
    <t>4月20日北京-伦敦
CZ673  14:55-18:45
4月24日伦敦-北京
CZ674  20:50-14:05+1</t>
    <phoneticPr fontId="26" type="noConversion"/>
  </si>
  <si>
    <t>4月20日上海-伦敦
MU551  12:55-18:40
4月24日伦敦-上海
MU552  21:20-15:40+1</t>
    <phoneticPr fontId="26" type="noConversion"/>
  </si>
  <si>
    <t>公务舱，以实际结算为准，价格不超报价，3月7日前价格不变</t>
    <phoneticPr fontId="26" type="noConversion"/>
  </si>
  <si>
    <t>经济舱，以实际结算为准，价格不超报价，3月7日前价格不变</t>
    <phoneticPr fontId="26" type="noConversion"/>
  </si>
  <si>
    <t>人</t>
    <phoneticPr fontId="26" type="noConversion"/>
  </si>
  <si>
    <t>含2领队+2导游，讲解时间2场每场约1.5-2小时</t>
    <phoneticPr fontId="29" type="noConversion"/>
  </si>
  <si>
    <t>含税含服务费，含单早，3月7日前价格不变</t>
    <phoneticPr fontId="26" type="noConversion"/>
  </si>
  <si>
    <t>含税含服务费，含双早，2月25日前价格不变</t>
    <phoneticPr fontId="26" type="noConversion"/>
  </si>
  <si>
    <r>
      <t>1.半天会议，需要免费提供笔，纸，矿泉水（每人*1瓶500ml）等会议必需品，立式讲台1个
2.酒店最多免费提供音视频无线1支鹅颈1支，音响
3.无柱，规整会议室，不能是异形会议室，层高____米，场内需要舞台，摆放X展架和背景板,会场前部有搭建，但目前搭建没确认方案。含搭建背景板时间，
4.提前搭建：酒店免费提供</t>
    </r>
    <r>
      <rPr>
        <b/>
        <u/>
        <sz val="11"/>
        <color rgb="FFFF0000"/>
        <rFont val="宋体"/>
        <family val="3"/>
        <charset val="134"/>
        <scheme val="minor"/>
      </rPr>
      <t xml:space="preserve">    </t>
    </r>
    <r>
      <rPr>
        <b/>
        <sz val="11"/>
        <color rgb="FFFF0000"/>
        <rFont val="宋体"/>
        <family val="3"/>
        <charset val="134"/>
        <scheme val="minor"/>
      </rPr>
      <t>个小时的搭建布展，如有需要通宵布展，按[ ]元/小时收取费用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</si>
</sst>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.00_);[Red]\(\¥#,##0.00\)"/>
    <numFmt numFmtId="177" formatCode="\¥#,##0.00_);\(\¥#,##0.00\)"/>
    <numFmt numFmtId="178" formatCode="#,##0_);[Red]\(#,##0\)"/>
  </numFmts>
  <fonts count="32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name val="黑体"/>
      <family val="3"/>
      <charset val="134"/>
    </font>
    <font>
      <b/>
      <sz val="14"/>
      <name val="宋体"/>
      <family val="3"/>
      <charset val="134"/>
      <scheme val="minor"/>
    </font>
    <font>
      <b/>
      <sz val="11"/>
      <color indexed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12"/>
      <name val="宋体"/>
      <family val="3"/>
      <charset val="134"/>
      <scheme val="minor"/>
    </font>
    <font>
      <b/>
      <sz val="11"/>
      <color rgb="FF0000FF"/>
      <name val="宋体"/>
      <family val="3"/>
      <charset val="134"/>
      <scheme val="minor"/>
    </font>
    <font>
      <sz val="11"/>
      <color indexed="10"/>
      <name val="宋体"/>
      <family val="3"/>
      <charset val="134"/>
      <scheme val="minor"/>
    </font>
    <font>
      <sz val="11"/>
      <color indexed="12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color rgb="FF2707E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indexed="9"/>
      <name val="宋体"/>
      <family val="3"/>
      <charset val="134"/>
      <scheme val="minor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indexed="8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u/>
      <sz val="11"/>
      <color rgb="FFFF0000"/>
      <name val="宋体"/>
      <family val="3"/>
      <charset val="134"/>
      <scheme val="minor"/>
    </font>
    <font>
      <b/>
      <u/>
      <sz val="11"/>
      <color rgb="FF0000FF"/>
      <name val="宋体"/>
      <family val="3"/>
      <charset val="134"/>
      <scheme val="minor"/>
    </font>
    <font>
      <sz val="11"/>
      <color indexed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12"/>
      <name val="宋体"/>
      <family val="3"/>
      <charset val="134"/>
      <scheme val="minor"/>
    </font>
    <font>
      <b/>
      <sz val="11"/>
      <color indexed="1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33">
    <xf numFmtId="0" fontId="0" fillId="0" borderId="0" xfId="0">
      <alignment vertical="center"/>
    </xf>
    <xf numFmtId="0" fontId="1" fillId="0" borderId="0" xfId="2" applyFont="1" applyFill="1" applyAlignment="1" applyProtection="1">
      <alignment vertical="center" wrapText="1"/>
      <protection locked="0"/>
    </xf>
    <xf numFmtId="0" fontId="0" fillId="0" borderId="0" xfId="0" applyFill="1">
      <alignment vertical="center"/>
    </xf>
    <xf numFmtId="0" fontId="1" fillId="0" borderId="0" xfId="2" applyFont="1" applyAlignment="1" applyProtection="1">
      <alignment vertical="center" wrapText="1"/>
      <protection locked="0"/>
    </xf>
    <xf numFmtId="0" fontId="2" fillId="0" borderId="0" xfId="2" applyFont="1" applyAlignment="1" applyProtection="1">
      <alignment vertical="center" wrapText="1"/>
      <protection locked="0"/>
    </xf>
    <xf numFmtId="0" fontId="1" fillId="0" borderId="0" xfId="0" applyFont="1">
      <alignment vertical="center"/>
    </xf>
    <xf numFmtId="0" fontId="1" fillId="0" borderId="0" xfId="2" applyFont="1" applyAlignment="1" applyProtection="1">
      <alignment horizontal="left" vertical="center" wrapText="1"/>
      <protection locked="0"/>
    </xf>
    <xf numFmtId="0" fontId="1" fillId="0" borderId="0" xfId="2" applyFont="1" applyAlignment="1" applyProtection="1">
      <alignment horizontal="center" vertical="center" wrapText="1"/>
      <protection locked="0"/>
    </xf>
    <xf numFmtId="176" fontId="1" fillId="0" borderId="0" xfId="2" applyNumberFormat="1" applyFont="1" applyAlignment="1" applyProtection="1">
      <alignment horizontal="right" vertical="center" wrapText="1"/>
      <protection locked="0"/>
    </xf>
    <xf numFmtId="0" fontId="1" fillId="0" borderId="0" xfId="2" applyFont="1" applyAlignment="1" applyProtection="1">
      <alignment horizontal="right" vertical="center" wrapText="1"/>
      <protection locked="0"/>
    </xf>
    <xf numFmtId="0" fontId="5" fillId="2" borderId="5" xfId="2" applyFont="1" applyFill="1" applyBorder="1" applyAlignment="1" applyProtection="1">
      <alignment horizontal="left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5" borderId="10" xfId="2" applyFont="1" applyFill="1" applyBorder="1" applyAlignment="1" applyProtection="1">
      <alignment horizontal="center" vertical="center" wrapText="1"/>
      <protection locked="0"/>
    </xf>
    <xf numFmtId="176" fontId="5" fillId="5" borderId="10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12" xfId="2" applyFont="1" applyBorder="1" applyAlignment="1">
      <alignment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58" fontId="7" fillId="0" borderId="12" xfId="2" applyNumberFormat="1" applyFont="1" applyBorder="1" applyAlignment="1">
      <alignment vertical="center" wrapText="1"/>
    </xf>
    <xf numFmtId="0" fontId="5" fillId="6" borderId="10" xfId="2" applyFont="1" applyFill="1" applyBorder="1" applyAlignment="1">
      <alignment vertical="center" wrapText="1"/>
    </xf>
    <xf numFmtId="0" fontId="9" fillId="6" borderId="10" xfId="2" applyFont="1" applyFill="1" applyBorder="1" applyAlignment="1" applyProtection="1">
      <alignment horizontal="center" vertical="center" wrapText="1"/>
      <protection locked="0"/>
    </xf>
    <xf numFmtId="0" fontId="6" fillId="6" borderId="10" xfId="2" applyFont="1" applyFill="1" applyBorder="1" applyAlignment="1" applyProtection="1">
      <alignment horizontal="center" vertical="center" wrapText="1"/>
      <protection locked="0"/>
    </xf>
    <xf numFmtId="176" fontId="6" fillId="6" borderId="1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0" xfId="2" applyFont="1" applyFill="1" applyBorder="1" applyAlignment="1">
      <alignment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176" fontId="10" fillId="0" borderId="10" xfId="2" applyNumberFormat="1" applyFont="1" applyFill="1" applyBorder="1" applyAlignment="1" applyProtection="1">
      <alignment horizontal="right" vertical="center" wrapText="1"/>
      <protection locked="0"/>
    </xf>
    <xf numFmtId="0" fontId="8" fillId="3" borderId="10" xfId="2" applyFont="1" applyFill="1" applyBorder="1" applyAlignment="1">
      <alignment vertical="center" wrapText="1"/>
    </xf>
    <xf numFmtId="0" fontId="5" fillId="3" borderId="13" xfId="2" applyFont="1" applyFill="1" applyBorder="1" applyAlignment="1" applyProtection="1">
      <alignment horizontal="left" vertical="center" wrapText="1"/>
      <protection locked="0"/>
    </xf>
    <xf numFmtId="58" fontId="8" fillId="0" borderId="10" xfId="2" applyNumberFormat="1" applyFont="1" applyBorder="1" applyAlignment="1">
      <alignment vertical="center" wrapText="1"/>
    </xf>
    <xf numFmtId="58" fontId="7" fillId="0" borderId="10" xfId="2" applyNumberFormat="1" applyFont="1" applyBorder="1" applyAlignment="1">
      <alignment vertical="center" wrapText="1"/>
    </xf>
    <xf numFmtId="58" fontId="7" fillId="0" borderId="10" xfId="2" applyNumberFormat="1" applyFont="1" applyFill="1" applyBorder="1" applyAlignment="1">
      <alignment vertical="center" wrapText="1"/>
    </xf>
    <xf numFmtId="0" fontId="9" fillId="0" borderId="10" xfId="2" applyFont="1" applyFill="1" applyBorder="1" applyAlignment="1" applyProtection="1">
      <alignment horizontal="center" vertical="center" wrapText="1"/>
    </xf>
    <xf numFmtId="0" fontId="7" fillId="3" borderId="6" xfId="2" applyFont="1" applyFill="1" applyBorder="1" applyAlignment="1">
      <alignment horizontal="left" vertical="center" wrapText="1"/>
    </xf>
    <xf numFmtId="58" fontId="7" fillId="3" borderId="10" xfId="2" applyNumberFormat="1" applyFont="1" applyFill="1" applyBorder="1" applyAlignment="1">
      <alignment vertical="center" wrapText="1"/>
    </xf>
    <xf numFmtId="0" fontId="9" fillId="3" borderId="10" xfId="2" applyFont="1" applyFill="1" applyBorder="1" applyAlignment="1" applyProtection="1">
      <alignment horizontal="center" vertical="center" wrapText="1"/>
      <protection locked="0"/>
    </xf>
    <xf numFmtId="176" fontId="10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6" fillId="3" borderId="10" xfId="2" applyFont="1" applyFill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>
      <alignment vertical="center" wrapText="1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9" fillId="0" borderId="10" xfId="2" applyFont="1" applyBorder="1" applyAlignment="1" applyProtection="1">
      <alignment horizontal="center" vertical="center" wrapText="1"/>
      <protection locked="0"/>
    </xf>
    <xf numFmtId="0" fontId="7" fillId="0" borderId="10" xfId="2" applyFont="1" applyBorder="1" applyAlignment="1">
      <alignment horizontal="left" vertical="center" wrapText="1"/>
    </xf>
    <xf numFmtId="176" fontId="10" fillId="0" borderId="10" xfId="2" applyNumberFormat="1" applyFont="1" applyBorder="1" applyAlignment="1">
      <alignment horizontal="right" vertical="center" wrapText="1"/>
    </xf>
    <xf numFmtId="176" fontId="4" fillId="0" borderId="20" xfId="2" applyNumberFormat="1" applyFont="1" applyFill="1" applyBorder="1" applyAlignment="1" applyProtection="1">
      <alignment horizontal="left" vertical="center" wrapText="1"/>
      <protection locked="0"/>
    </xf>
    <xf numFmtId="176" fontId="5" fillId="6" borderId="10" xfId="2" applyNumberFormat="1" applyFont="1" applyFill="1" applyBorder="1" applyAlignment="1">
      <alignment horizontal="right" vertical="center" wrapText="1"/>
    </xf>
    <xf numFmtId="0" fontId="6" fillId="6" borderId="20" xfId="2" applyFont="1" applyFill="1" applyBorder="1" applyAlignment="1" applyProtection="1">
      <alignment vertical="center" wrapText="1"/>
      <protection locked="0"/>
    </xf>
    <xf numFmtId="176" fontId="10" fillId="0" borderId="10" xfId="2" applyNumberFormat="1" applyFont="1" applyFill="1" applyBorder="1" applyAlignment="1">
      <alignment horizontal="right" vertical="center" wrapText="1"/>
    </xf>
    <xf numFmtId="176" fontId="11" fillId="0" borderId="20" xfId="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2" applyFont="1" applyFill="1" applyAlignment="1" applyProtection="1">
      <alignment horizontal="right" vertical="center" wrapText="1"/>
      <protection locked="0"/>
    </xf>
    <xf numFmtId="176" fontId="10" fillId="3" borderId="10" xfId="2" applyNumberFormat="1" applyFont="1" applyFill="1" applyBorder="1" applyAlignment="1">
      <alignment horizontal="right" vertical="center" wrapText="1"/>
    </xf>
    <xf numFmtId="176" fontId="4" fillId="2" borderId="20" xfId="2" applyNumberFormat="1" applyFont="1" applyFill="1" applyBorder="1" applyAlignment="1" applyProtection="1">
      <alignment horizontal="left" vertical="center" wrapText="1"/>
      <protection locked="0"/>
    </xf>
    <xf numFmtId="0" fontId="4" fillId="0" borderId="20" xfId="2" applyFont="1" applyBorder="1" applyAlignment="1">
      <alignment horizontal="left" vertical="center" wrapText="1"/>
    </xf>
    <xf numFmtId="176" fontId="11" fillId="3" borderId="20" xfId="2" applyNumberFormat="1" applyFont="1" applyFill="1" applyBorder="1" applyAlignment="1" applyProtection="1">
      <alignment horizontal="left" vertical="center" wrapText="1"/>
      <protection locked="0"/>
    </xf>
    <xf numFmtId="176" fontId="11" fillId="2" borderId="20" xfId="2" applyNumberFormat="1" applyFont="1" applyFill="1" applyBorder="1" applyAlignment="1" applyProtection="1">
      <alignment horizontal="left" vertical="center" wrapText="1"/>
      <protection locked="0"/>
    </xf>
    <xf numFmtId="177" fontId="10" fillId="3" borderId="10" xfId="2" applyNumberFormat="1" applyFont="1" applyFill="1" applyBorder="1" applyAlignment="1">
      <alignment horizontal="right" vertical="center" wrapText="1"/>
    </xf>
    <xf numFmtId="0" fontId="11" fillId="0" borderId="20" xfId="2" applyFont="1" applyBorder="1" applyAlignment="1">
      <alignment horizontal="left" vertical="center" wrapText="1"/>
    </xf>
    <xf numFmtId="0" fontId="7" fillId="0" borderId="10" xfId="2" applyFont="1" applyFill="1" applyBorder="1" applyAlignment="1">
      <alignment horizontal="left" vertical="center" wrapText="1"/>
    </xf>
    <xf numFmtId="0" fontId="6" fillId="0" borderId="10" xfId="2" applyFont="1" applyFill="1" applyBorder="1" applyAlignment="1" applyProtection="1">
      <alignment horizontal="center" vertical="center" wrapText="1"/>
      <protection locked="0"/>
    </xf>
    <xf numFmtId="0" fontId="9" fillId="0" borderId="10" xfId="2" applyFont="1" applyFill="1" applyBorder="1" applyAlignment="1" applyProtection="1">
      <alignment horizontal="center" vertical="center" wrapText="1"/>
      <protection locked="0"/>
    </xf>
    <xf numFmtId="0" fontId="8" fillId="3" borderId="10" xfId="2" applyFont="1" applyFill="1" applyBorder="1" applyAlignment="1" applyProtection="1">
      <alignment horizontal="left" vertical="center" wrapText="1"/>
    </xf>
    <xf numFmtId="0" fontId="5" fillId="6" borderId="10" xfId="2" applyFont="1" applyFill="1" applyBorder="1" applyAlignment="1" applyProtection="1">
      <alignment vertical="center" wrapText="1"/>
      <protection locked="0"/>
    </xf>
    <xf numFmtId="0" fontId="8" fillId="3" borderId="8" xfId="2" applyFont="1" applyFill="1" applyBorder="1" applyAlignment="1" applyProtection="1">
      <alignment vertical="center" wrapText="1"/>
    </xf>
    <xf numFmtId="0" fontId="8" fillId="0" borderId="10" xfId="2" applyFont="1" applyBorder="1" applyAlignment="1">
      <alignment horizontal="left" vertical="center" wrapText="1"/>
    </xf>
    <xf numFmtId="0" fontId="8" fillId="3" borderId="10" xfId="2" applyFont="1" applyFill="1" applyBorder="1" applyAlignment="1">
      <alignment horizontal="left" vertical="center" wrapText="1"/>
    </xf>
    <xf numFmtId="176" fontId="7" fillId="7" borderId="10" xfId="2" applyNumberFormat="1" applyFont="1" applyFill="1" applyBorder="1" applyAlignment="1">
      <alignment horizontal="right" vertical="center" wrapText="1"/>
    </xf>
    <xf numFmtId="176" fontId="10" fillId="7" borderId="10" xfId="2" applyNumberFormat="1" applyFont="1" applyFill="1" applyBorder="1" applyAlignment="1">
      <alignment horizontal="right" vertical="center" wrapText="1"/>
    </xf>
    <xf numFmtId="0" fontId="5" fillId="5" borderId="9" xfId="2" applyFont="1" applyFill="1" applyBorder="1" applyAlignment="1" applyProtection="1">
      <alignment horizontal="left" vertical="center" wrapText="1"/>
      <protection locked="0"/>
    </xf>
    <xf numFmtId="0" fontId="5" fillId="5" borderId="10" xfId="2" applyFont="1" applyFill="1" applyBorder="1" applyAlignment="1" applyProtection="1">
      <alignment vertical="center" wrapText="1"/>
      <protection locked="0"/>
    </xf>
    <xf numFmtId="0" fontId="6" fillId="5" borderId="10" xfId="2" applyFont="1" applyFill="1" applyBorder="1" applyAlignment="1" applyProtection="1">
      <alignment horizontal="center" vertical="center" wrapText="1"/>
      <protection locked="0"/>
    </xf>
    <xf numFmtId="9" fontId="6" fillId="5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6" xfId="2" applyFont="1" applyBorder="1" applyAlignment="1">
      <alignment vertical="center" wrapText="1"/>
    </xf>
    <xf numFmtId="176" fontId="7" fillId="0" borderId="8" xfId="2" applyNumberFormat="1" applyFont="1" applyBorder="1" applyAlignment="1">
      <alignment horizontal="left" vertical="center" wrapText="1"/>
    </xf>
    <xf numFmtId="176" fontId="7" fillId="0" borderId="10" xfId="2" applyNumberFormat="1" applyFont="1" applyBorder="1" applyAlignment="1">
      <alignment horizontal="left" vertical="center" wrapText="1"/>
    </xf>
    <xf numFmtId="176" fontId="7" fillId="0" borderId="10" xfId="2" applyNumberFormat="1" applyFont="1" applyBorder="1" applyAlignment="1">
      <alignment horizontal="right" vertical="center" wrapText="1"/>
    </xf>
    <xf numFmtId="0" fontId="13" fillId="0" borderId="26" xfId="2" applyFont="1" applyFill="1" applyBorder="1" applyAlignment="1">
      <alignment vertical="center" wrapText="1"/>
    </xf>
    <xf numFmtId="176" fontId="7" fillId="0" borderId="10" xfId="2" applyNumberFormat="1" applyFont="1" applyFill="1" applyBorder="1" applyAlignment="1">
      <alignment horizontal="right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176" fontId="6" fillId="6" borderId="10" xfId="2" applyNumberFormat="1" applyFont="1" applyFill="1" applyBorder="1" applyAlignment="1" applyProtection="1">
      <alignment horizontal="right" wrapText="1"/>
      <protection locked="0"/>
    </xf>
    <xf numFmtId="0" fontId="13" fillId="0" borderId="26" xfId="2" applyFont="1" applyFill="1" applyBorder="1" applyAlignment="1">
      <alignment horizontal="left" vertical="center" wrapText="1"/>
    </xf>
    <xf numFmtId="176" fontId="7" fillId="3" borderId="10" xfId="2" applyNumberFormat="1" applyFont="1" applyFill="1" applyBorder="1" applyAlignment="1">
      <alignment horizontal="left" vertical="center" wrapText="1"/>
    </xf>
    <xf numFmtId="0" fontId="7" fillId="0" borderId="26" xfId="2" applyFont="1" applyBorder="1" applyAlignment="1">
      <alignment horizontal="left" vertical="center" wrapText="1"/>
    </xf>
    <xf numFmtId="176" fontId="8" fillId="3" borderId="10" xfId="2" applyNumberFormat="1" applyFont="1" applyFill="1" applyBorder="1" applyAlignment="1">
      <alignment horizontal="left" vertical="center" wrapText="1"/>
    </xf>
    <xf numFmtId="0" fontId="6" fillId="6" borderId="10" xfId="2" applyFont="1" applyFill="1" applyBorder="1" applyAlignment="1" applyProtection="1">
      <alignment horizontal="center" wrapText="1"/>
      <protection locked="0"/>
    </xf>
    <xf numFmtId="176" fontId="5" fillId="5" borderId="10" xfId="2" applyNumberFormat="1" applyFont="1" applyFill="1" applyBorder="1" applyAlignment="1">
      <alignment horizontal="right" vertical="center" wrapText="1"/>
    </xf>
    <xf numFmtId="0" fontId="5" fillId="5" borderId="4" xfId="2" applyFont="1" applyFill="1" applyBorder="1" applyAlignment="1">
      <alignment vertical="center" wrapText="1"/>
    </xf>
    <xf numFmtId="176" fontId="15" fillId="9" borderId="7" xfId="2" applyNumberFormat="1" applyFont="1" applyFill="1" applyBorder="1" applyAlignment="1">
      <alignment horizontal="right" vertical="center" wrapText="1"/>
    </xf>
    <xf numFmtId="176" fontId="15" fillId="9" borderId="6" xfId="2" applyNumberFormat="1" applyFont="1" applyFill="1" applyBorder="1" applyAlignment="1">
      <alignment horizontal="right" vertical="center" wrapText="1"/>
    </xf>
    <xf numFmtId="9" fontId="15" fillId="9" borderId="6" xfId="1" applyFont="1" applyFill="1" applyBorder="1" applyAlignment="1" applyProtection="1">
      <alignment horizontal="right" vertical="center" wrapText="1"/>
    </xf>
    <xf numFmtId="176" fontId="15" fillId="9" borderId="10" xfId="2" applyNumberFormat="1" applyFont="1" applyFill="1" applyBorder="1" applyAlignment="1">
      <alignment horizontal="right" vertical="center" wrapText="1"/>
    </xf>
    <xf numFmtId="0" fontId="15" fillId="6" borderId="29" xfId="2" applyFont="1" applyFill="1" applyBorder="1" applyAlignment="1" applyProtection="1">
      <alignment vertical="center" wrapText="1"/>
      <protection locked="0"/>
    </xf>
    <xf numFmtId="0" fontId="15" fillId="6" borderId="29" xfId="2" applyFont="1" applyFill="1" applyBorder="1" applyAlignment="1" applyProtection="1">
      <alignment horizontal="center" vertical="center" wrapText="1"/>
      <protection locked="0"/>
    </xf>
    <xf numFmtId="176" fontId="15" fillId="6" borderId="30" xfId="2" applyNumberFormat="1" applyFont="1" applyFill="1" applyBorder="1" applyAlignment="1" applyProtection="1">
      <alignment horizontal="right" vertical="center" wrapText="1"/>
      <protection locked="0"/>
    </xf>
    <xf numFmtId="0" fontId="15" fillId="6" borderId="27" xfId="2" applyFont="1" applyFill="1" applyBorder="1" applyAlignment="1" applyProtection="1">
      <alignment vertical="center" wrapText="1"/>
      <protection locked="0"/>
    </xf>
    <xf numFmtId="0" fontId="15" fillId="6" borderId="27" xfId="2" applyFont="1" applyFill="1" applyBorder="1" applyAlignment="1" applyProtection="1">
      <alignment horizontal="center" vertical="center" wrapText="1"/>
      <protection locked="0"/>
    </xf>
    <xf numFmtId="176" fontId="15" fillId="6" borderId="22" xfId="2" applyNumberFormat="1" applyFont="1" applyFill="1" applyBorder="1" applyAlignment="1" applyProtection="1">
      <alignment horizontal="right" vertical="center" wrapText="1"/>
      <protection locked="0"/>
    </xf>
    <xf numFmtId="0" fontId="1" fillId="0" borderId="21" xfId="2" applyFont="1" applyBorder="1" applyAlignment="1" applyProtection="1">
      <alignment horizontal="left" vertical="center" wrapText="1"/>
      <protection locked="0"/>
    </xf>
    <xf numFmtId="0" fontId="1" fillId="0" borderId="27" xfId="2" applyFont="1" applyBorder="1" applyAlignment="1" applyProtection="1">
      <alignment vertical="center" wrapText="1"/>
      <protection locked="0"/>
    </xf>
    <xf numFmtId="0" fontId="1" fillId="0" borderId="27" xfId="2" applyFont="1" applyBorder="1" applyAlignment="1" applyProtection="1">
      <alignment horizontal="center" vertical="center" wrapText="1"/>
      <protection locked="0"/>
    </xf>
    <xf numFmtId="176" fontId="1" fillId="0" borderId="27" xfId="2" applyNumberFormat="1" applyFont="1" applyBorder="1" applyAlignment="1" applyProtection="1">
      <alignment horizontal="right" vertical="center" wrapText="1"/>
      <protection locked="0"/>
    </xf>
    <xf numFmtId="0" fontId="1" fillId="0" borderId="23" xfId="2" applyFont="1" applyBorder="1" applyAlignment="1" applyProtection="1">
      <alignment horizontal="left" vertical="center" wrapText="1"/>
      <protection locked="0"/>
    </xf>
    <xf numFmtId="0" fontId="16" fillId="0" borderId="28" xfId="2" applyFont="1" applyBorder="1" applyAlignment="1" applyProtection="1">
      <alignment horizontal="left" vertical="center" wrapText="1"/>
      <protection locked="0"/>
    </xf>
    <xf numFmtId="0" fontId="1" fillId="0" borderId="29" xfId="2" applyFont="1" applyBorder="1" applyAlignment="1" applyProtection="1">
      <alignment vertical="center" wrapText="1"/>
      <protection locked="0"/>
    </xf>
    <xf numFmtId="0" fontId="1" fillId="0" borderId="29" xfId="2" applyFont="1" applyBorder="1" applyAlignment="1" applyProtection="1">
      <alignment horizontal="center" vertical="center" wrapText="1"/>
      <protection locked="0"/>
    </xf>
    <xf numFmtId="176" fontId="1" fillId="0" borderId="29" xfId="2" applyNumberFormat="1" applyFont="1" applyBorder="1" applyAlignment="1" applyProtection="1">
      <alignment horizontal="right" vertical="center" wrapText="1"/>
      <protection locked="0"/>
    </xf>
    <xf numFmtId="177" fontId="10" fillId="0" borderId="10" xfId="2" applyNumberFormat="1" applyFont="1" applyFill="1" applyBorder="1" applyAlignment="1">
      <alignment horizontal="right" vertical="center" wrapText="1"/>
    </xf>
    <xf numFmtId="176" fontId="11" fillId="0" borderId="20" xfId="2" applyNumberFormat="1" applyFont="1" applyBorder="1" applyAlignment="1" applyProtection="1">
      <alignment horizontal="left" vertical="center" wrapText="1"/>
      <protection locked="0"/>
    </xf>
    <xf numFmtId="177" fontId="5" fillId="6" borderId="10" xfId="2" applyNumberFormat="1" applyFont="1" applyFill="1" applyBorder="1" applyAlignment="1">
      <alignment horizontal="right" vertical="center" wrapText="1"/>
    </xf>
    <xf numFmtId="177" fontId="10" fillId="0" borderId="10" xfId="2" applyNumberFormat="1" applyFont="1" applyFill="1" applyBorder="1" applyAlignment="1" applyProtection="1">
      <alignment horizontal="right" vertical="center" wrapText="1"/>
    </xf>
    <xf numFmtId="177" fontId="10" fillId="0" borderId="10" xfId="2" applyNumberFormat="1" applyFont="1" applyBorder="1" applyAlignment="1">
      <alignment horizontal="right" vertical="center" wrapText="1"/>
    </xf>
    <xf numFmtId="0" fontId="6" fillId="7" borderId="20" xfId="2" applyFont="1" applyFill="1" applyBorder="1" applyAlignment="1" applyProtection="1">
      <alignment vertical="center" wrapText="1"/>
      <protection locked="0"/>
    </xf>
    <xf numFmtId="0" fontId="6" fillId="5" borderId="20" xfId="2" applyFont="1" applyFill="1" applyBorder="1" applyAlignment="1" applyProtection="1">
      <alignment vertical="center" wrapText="1"/>
      <protection locked="0"/>
    </xf>
    <xf numFmtId="0" fontId="16" fillId="0" borderId="0" xfId="2" applyFont="1" applyFill="1" applyAlignment="1">
      <alignment horizontal="center" vertical="center" wrapText="1"/>
    </xf>
    <xf numFmtId="0" fontId="17" fillId="0" borderId="0" xfId="2" applyFont="1" applyFill="1" applyAlignment="1">
      <alignment horizontal="center" vertical="center" wrapText="1"/>
    </xf>
    <xf numFmtId="176" fontId="18" fillId="0" borderId="0" xfId="2" applyNumberFormat="1" applyFont="1" applyFill="1" applyAlignment="1" applyProtection="1">
      <alignment horizontal="right" vertical="center" wrapText="1"/>
      <protection locked="0"/>
    </xf>
    <xf numFmtId="176" fontId="18" fillId="0" borderId="0" xfId="2" applyNumberFormat="1" applyFont="1" applyFill="1" applyAlignment="1">
      <alignment horizontal="right" vertical="center" wrapText="1"/>
    </xf>
    <xf numFmtId="0" fontId="19" fillId="0" borderId="0" xfId="2" applyFont="1" applyFill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176" fontId="18" fillId="0" borderId="0" xfId="2" applyNumberFormat="1" applyFont="1" applyAlignment="1" applyProtection="1">
      <alignment horizontal="right" vertical="center" wrapText="1"/>
      <protection locked="0"/>
    </xf>
    <xf numFmtId="176" fontId="18" fillId="0" borderId="0" xfId="2" applyNumberFormat="1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0" fontId="6" fillId="6" borderId="20" xfId="2" applyFont="1" applyFill="1" applyBorder="1" applyAlignment="1" applyProtection="1">
      <alignment horizontal="center" vertical="center" wrapText="1"/>
      <protection locked="0"/>
    </xf>
    <xf numFmtId="0" fontId="6" fillId="5" borderId="20" xfId="2" applyFont="1" applyFill="1" applyBorder="1" applyAlignment="1" applyProtection="1">
      <alignment horizontal="left" vertical="center" wrapText="1"/>
      <protection locked="0"/>
    </xf>
    <xf numFmtId="176" fontId="5" fillId="8" borderId="10" xfId="2" applyNumberFormat="1" applyFont="1" applyFill="1" applyBorder="1" applyAlignment="1">
      <alignment horizontal="right" vertical="center" wrapText="1"/>
    </xf>
    <xf numFmtId="0" fontId="6" fillId="8" borderId="20" xfId="2" applyFont="1" applyFill="1" applyBorder="1" applyAlignment="1" applyProtection="1">
      <alignment horizontal="center" vertical="center" wrapText="1"/>
      <protection locked="0"/>
    </xf>
    <xf numFmtId="0" fontId="15" fillId="9" borderId="20" xfId="2" applyFont="1" applyFill="1" applyBorder="1" applyAlignment="1" applyProtection="1">
      <alignment horizontal="center" vertical="center" wrapText="1"/>
      <protection locked="0"/>
    </xf>
    <xf numFmtId="176" fontId="15" fillId="9" borderId="20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>
      <alignment vertical="center"/>
    </xf>
    <xf numFmtId="178" fontId="5" fillId="6" borderId="31" xfId="2" applyNumberFormat="1" applyFont="1" applyFill="1" applyBorder="1" applyAlignment="1">
      <alignment horizontal="right" vertical="center" wrapText="1"/>
    </xf>
    <xf numFmtId="0" fontId="15" fillId="6" borderId="32" xfId="2" applyFont="1" applyFill="1" applyBorder="1" applyAlignment="1" applyProtection="1">
      <alignment horizontal="center" vertical="center" wrapText="1"/>
      <protection locked="0"/>
    </xf>
    <xf numFmtId="176" fontId="5" fillId="6" borderId="12" xfId="2" applyNumberFormat="1" applyFont="1" applyFill="1" applyBorder="1" applyAlignment="1">
      <alignment horizontal="right" vertical="center" wrapText="1"/>
    </xf>
    <xf numFmtId="0" fontId="15" fillId="6" borderId="33" xfId="2" applyFont="1" applyFill="1" applyBorder="1" applyAlignment="1" applyProtection="1">
      <alignment horizontal="center" vertical="center" wrapText="1"/>
      <protection locked="0"/>
    </xf>
    <xf numFmtId="0" fontId="1" fillId="0" borderId="27" xfId="2" applyFont="1" applyBorder="1" applyAlignment="1" applyProtection="1">
      <alignment horizontal="right" vertical="center" wrapText="1"/>
      <protection locked="0"/>
    </xf>
    <xf numFmtId="0" fontId="1" fillId="0" borderId="34" xfId="2" applyFont="1" applyBorder="1" applyAlignment="1" applyProtection="1">
      <alignment horizontal="center" vertical="center" wrapText="1"/>
      <protection locked="0"/>
    </xf>
    <xf numFmtId="0" fontId="1" fillId="0" borderId="35" xfId="2" applyFont="1" applyBorder="1" applyAlignment="1" applyProtection="1">
      <alignment horizontal="center" vertical="center" wrapText="1"/>
      <protection locked="0"/>
    </xf>
    <xf numFmtId="0" fontId="1" fillId="0" borderId="36" xfId="2" applyFont="1" applyBorder="1" applyAlignment="1" applyProtection="1">
      <alignment horizontal="center" vertical="center" wrapText="1"/>
      <protection locked="0"/>
    </xf>
    <xf numFmtId="0" fontId="19" fillId="0" borderId="0" xfId="2" applyFont="1" applyFill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176" fontId="25" fillId="0" borderId="10" xfId="2" applyNumberFormat="1" applyFont="1" applyBorder="1" applyAlignment="1" applyProtection="1">
      <alignment horizontal="right" vertical="center" wrapText="1"/>
      <protection locked="0"/>
    </xf>
    <xf numFmtId="176" fontId="27" fillId="0" borderId="20" xfId="2" applyNumberFormat="1" applyFont="1" applyFill="1" applyBorder="1" applyAlignment="1" applyProtection="1">
      <alignment horizontal="left" vertical="center" wrapText="1"/>
      <protection locked="0"/>
    </xf>
    <xf numFmtId="176" fontId="28" fillId="0" borderId="10" xfId="2" applyNumberFormat="1" applyFont="1" applyBorder="1" applyAlignment="1">
      <alignment horizontal="right" vertical="center" wrapText="1"/>
    </xf>
    <xf numFmtId="176" fontId="25" fillId="3" borderId="10" xfId="2" applyNumberFormat="1" applyFont="1" applyFill="1" applyBorder="1" applyAlignment="1" applyProtection="1">
      <alignment horizontal="right" vertical="center" wrapText="1"/>
      <protection locked="0"/>
    </xf>
    <xf numFmtId="176" fontId="27" fillId="0" borderId="20" xfId="2" applyNumberFormat="1" applyFont="1" applyBorder="1" applyAlignment="1" applyProtection="1">
      <alignment horizontal="left" vertical="center" wrapText="1"/>
      <protection locked="0"/>
    </xf>
    <xf numFmtId="0" fontId="30" fillId="0" borderId="10" xfId="2" applyFont="1" applyBorder="1" applyAlignment="1">
      <alignment horizontal="left" vertical="center" wrapText="1"/>
    </xf>
    <xf numFmtId="0" fontId="30" fillId="3" borderId="10" xfId="2" applyFont="1" applyFill="1" applyBorder="1" applyAlignment="1">
      <alignment horizontal="left" vertical="center" wrapText="1"/>
    </xf>
    <xf numFmtId="0" fontId="30" fillId="0" borderId="7" xfId="2" applyFont="1" applyBorder="1" applyAlignment="1">
      <alignment horizontal="left" vertical="center" wrapText="1"/>
    </xf>
    <xf numFmtId="176" fontId="31" fillId="2" borderId="20" xfId="2" applyNumberFormat="1" applyFont="1" applyFill="1" applyBorder="1" applyAlignment="1" applyProtection="1">
      <alignment horizontal="left" vertical="center" wrapText="1"/>
      <protection locked="0"/>
    </xf>
    <xf numFmtId="176" fontId="31" fillId="0" borderId="20" xfId="2" applyNumberFormat="1" applyFont="1" applyBorder="1" applyAlignment="1" applyProtection="1">
      <alignment horizontal="left" vertical="center" wrapText="1"/>
      <protection locked="0"/>
    </xf>
    <xf numFmtId="176" fontId="10" fillId="0" borderId="10" xfId="2" applyNumberFormat="1" applyFont="1" applyBorder="1" applyAlignment="1" applyProtection="1">
      <alignment horizontal="right" vertical="center" wrapText="1"/>
      <protection locked="0"/>
    </xf>
    <xf numFmtId="0" fontId="9" fillId="10" borderId="10" xfId="2" applyFont="1" applyFill="1" applyBorder="1" applyAlignment="1">
      <alignment horizontal="center" vertical="center" wrapText="1"/>
    </xf>
    <xf numFmtId="0" fontId="6" fillId="10" borderId="10" xfId="2" applyFont="1" applyFill="1" applyBorder="1" applyAlignment="1" applyProtection="1">
      <alignment horizontal="center" vertical="center" wrapText="1"/>
      <protection locked="0"/>
    </xf>
    <xf numFmtId="0" fontId="8" fillId="0" borderId="10" xfId="2" applyFont="1" applyBorder="1" applyAlignment="1">
      <alignment vertical="center" wrapText="1"/>
    </xf>
    <xf numFmtId="176" fontId="8" fillId="0" borderId="10" xfId="2" applyNumberFormat="1" applyFont="1" applyBorder="1" applyAlignment="1">
      <alignment horizontal="left" vertical="center" wrapText="1"/>
    </xf>
    <xf numFmtId="0" fontId="20" fillId="0" borderId="0" xfId="2" applyFont="1" applyAlignment="1" applyProtection="1">
      <alignment horizontal="center" vertical="center" wrapText="1"/>
      <protection locked="0"/>
    </xf>
    <xf numFmtId="0" fontId="1" fillId="0" borderId="29" xfId="2" applyFont="1" applyBorder="1" applyAlignment="1" applyProtection="1">
      <alignment horizontal="center" vertical="center" wrapText="1"/>
      <protection locked="0"/>
    </xf>
    <xf numFmtId="0" fontId="5" fillId="4" borderId="20" xfId="2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 applyProtection="1">
      <alignment horizontal="left" vertical="center" wrapText="1"/>
      <protection locked="0"/>
    </xf>
    <xf numFmtId="0" fontId="5" fillId="4" borderId="10" xfId="2" applyFont="1" applyFill="1" applyBorder="1" applyAlignment="1" applyProtection="1">
      <alignment horizontal="left" vertical="center" wrapText="1"/>
      <protection locked="0"/>
    </xf>
    <xf numFmtId="0" fontId="5" fillId="5" borderId="10" xfId="2" applyFont="1" applyFill="1" applyBorder="1" applyAlignment="1">
      <alignment horizontal="left" vertical="center" wrapText="1"/>
    </xf>
    <xf numFmtId="0" fontId="5" fillId="2" borderId="21" xfId="2" applyFont="1" applyFill="1" applyBorder="1" applyAlignment="1" applyProtection="1">
      <alignment vertical="center" wrapText="1"/>
      <protection locked="0"/>
    </xf>
    <xf numFmtId="0" fontId="5" fillId="2" borderId="22" xfId="2" applyFont="1" applyFill="1" applyBorder="1" applyAlignment="1" applyProtection="1">
      <alignment vertical="center" wrapText="1"/>
      <protection locked="0"/>
    </xf>
    <xf numFmtId="0" fontId="5" fillId="2" borderId="23" xfId="2" applyFont="1" applyFill="1" applyBorder="1" applyAlignment="1" applyProtection="1">
      <alignment vertical="center" wrapText="1"/>
      <protection locked="0"/>
    </xf>
    <xf numFmtId="0" fontId="5" fillId="2" borderId="24" xfId="2" applyFont="1" applyFill="1" applyBorder="1" applyAlignment="1" applyProtection="1">
      <alignment vertical="center" wrapText="1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25" xfId="2" applyFont="1" applyFill="1" applyBorder="1" applyAlignment="1" applyProtection="1">
      <alignment vertical="center" wrapText="1"/>
      <protection locked="0"/>
    </xf>
    <xf numFmtId="0" fontId="15" fillId="9" borderId="8" xfId="2" applyFont="1" applyFill="1" applyBorder="1" applyAlignment="1" applyProtection="1">
      <alignment horizontal="left" vertical="center" wrapText="1"/>
      <protection locked="0"/>
    </xf>
    <xf numFmtId="0" fontId="15" fillId="9" borderId="7" xfId="2" applyFont="1" applyFill="1" applyBorder="1" applyAlignment="1" applyProtection="1">
      <alignment horizontal="left" vertical="center" wrapText="1"/>
      <protection locked="0"/>
    </xf>
    <xf numFmtId="0" fontId="5" fillId="6" borderId="28" xfId="2" applyFont="1" applyFill="1" applyBorder="1" applyAlignment="1" applyProtection="1">
      <alignment horizontal="left" vertical="center" wrapText="1"/>
      <protection locked="0"/>
    </xf>
    <xf numFmtId="0" fontId="5" fillId="6" borderId="29" xfId="2" applyFont="1" applyFill="1" applyBorder="1" applyAlignment="1" applyProtection="1">
      <alignment horizontal="left" vertical="center" wrapText="1"/>
      <protection locked="0"/>
    </xf>
    <xf numFmtId="0" fontId="5" fillId="6" borderId="1" xfId="2" applyFont="1" applyFill="1" applyBorder="1" applyAlignment="1" applyProtection="1">
      <alignment horizontal="left" vertical="center" wrapText="1"/>
      <protection locked="0"/>
    </xf>
    <xf numFmtId="0" fontId="5" fillId="6" borderId="2" xfId="2" applyFont="1" applyFill="1" applyBorder="1" applyAlignment="1" applyProtection="1">
      <alignment horizontal="left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11" xfId="2" applyFont="1" applyFill="1" applyBorder="1" applyAlignment="1" applyProtection="1">
      <alignment horizontal="center" vertical="center" wrapText="1"/>
      <protection locked="0"/>
    </xf>
    <xf numFmtId="0" fontId="5" fillId="0" borderId="13" xfId="2" applyFont="1" applyFill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2" borderId="13" xfId="2" applyFont="1" applyFill="1" applyBorder="1" applyAlignment="1" applyProtection="1">
      <alignment horizontal="center" vertical="center" wrapText="1"/>
      <protection locked="0"/>
    </xf>
    <xf numFmtId="0" fontId="5" fillId="2" borderId="16" xfId="2" applyFont="1" applyFill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58" fontId="7" fillId="0" borderId="10" xfId="2" applyNumberFormat="1" applyFont="1" applyBorder="1" applyAlignment="1">
      <alignment horizontal="left" vertical="center" wrapText="1"/>
    </xf>
    <xf numFmtId="58" fontId="7" fillId="3" borderId="12" xfId="2" applyNumberFormat="1" applyFont="1" applyFill="1" applyBorder="1" applyAlignment="1">
      <alignment horizontal="left" vertical="center" wrapText="1"/>
    </xf>
    <xf numFmtId="58" fontId="7" fillId="0" borderId="15" xfId="2" applyNumberFormat="1" applyFont="1" applyFill="1" applyBorder="1" applyAlignment="1">
      <alignment horizontal="left" vertical="center" wrapText="1"/>
    </xf>
    <xf numFmtId="58" fontId="7" fillId="3" borderId="15" xfId="2" applyNumberFormat="1" applyFont="1" applyFill="1" applyBorder="1" applyAlignment="1">
      <alignment horizontal="left" vertical="center" wrapText="1"/>
    </xf>
    <xf numFmtId="58" fontId="7" fillId="3" borderId="14" xfId="2" applyNumberFormat="1" applyFont="1" applyFill="1" applyBorder="1" applyAlignment="1">
      <alignment horizontal="left" vertical="center" wrapText="1"/>
    </xf>
    <xf numFmtId="0" fontId="19" fillId="0" borderId="0" xfId="2" applyFont="1" applyFill="1" applyAlignment="1">
      <alignment horizontal="left" vertical="center" wrapText="1"/>
    </xf>
    <xf numFmtId="0" fontId="5" fillId="6" borderId="9" xfId="2" applyFont="1" applyFill="1" applyBorder="1" applyAlignment="1" applyProtection="1">
      <alignment horizontal="left" vertical="center" wrapText="1"/>
      <protection locked="0"/>
    </xf>
    <xf numFmtId="0" fontId="5" fillId="6" borderId="10" xfId="2" applyFont="1" applyFill="1" applyBorder="1" applyAlignment="1" applyProtection="1">
      <alignment horizontal="left" vertical="center" wrapText="1"/>
      <protection locked="0"/>
    </xf>
    <xf numFmtId="0" fontId="11" fillId="5" borderId="8" xfId="2" applyFont="1" applyFill="1" applyBorder="1" applyAlignment="1" applyProtection="1">
      <alignment horizontal="center" vertical="center" wrapText="1"/>
      <protection locked="0"/>
    </xf>
    <xf numFmtId="0" fontId="11" fillId="5" borderId="7" xfId="2" applyFont="1" applyFill="1" applyBorder="1" applyAlignment="1" applyProtection="1">
      <alignment horizontal="center" vertical="center" wrapText="1"/>
      <protection locked="0"/>
    </xf>
    <xf numFmtId="0" fontId="11" fillId="5" borderId="6" xfId="2" applyFont="1" applyFill="1" applyBorder="1" applyAlignment="1" applyProtection="1">
      <alignment horizontal="center" vertical="center" wrapText="1"/>
      <protection locked="0"/>
    </xf>
    <xf numFmtId="0" fontId="5" fillId="5" borderId="3" xfId="2" applyFont="1" applyFill="1" applyBorder="1" applyAlignment="1">
      <alignment horizontal="left" vertical="center" wrapText="1"/>
    </xf>
    <xf numFmtId="0" fontId="5" fillId="5" borderId="4" xfId="2" applyFont="1" applyFill="1" applyBorder="1" applyAlignment="1">
      <alignment horizontal="left" vertical="center" wrapText="1"/>
    </xf>
    <xf numFmtId="0" fontId="5" fillId="8" borderId="21" xfId="2" applyFont="1" applyFill="1" applyBorder="1" applyAlignment="1">
      <alignment horizontal="left" vertical="center" wrapText="1"/>
    </xf>
    <xf numFmtId="0" fontId="5" fillId="8" borderId="27" xfId="2" applyFont="1" applyFill="1" applyBorder="1" applyAlignment="1">
      <alignment horizontal="left" vertical="center" wrapText="1"/>
    </xf>
    <xf numFmtId="0" fontId="5" fillId="8" borderId="6" xfId="2" applyFont="1" applyFill="1" applyBorder="1" applyAlignment="1">
      <alignment horizontal="left" vertical="center" wrapText="1"/>
    </xf>
    <xf numFmtId="0" fontId="5" fillId="5" borderId="12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4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 applyProtection="1">
      <alignment horizontal="left" vertical="center" wrapText="1"/>
      <protection locked="0"/>
    </xf>
    <xf numFmtId="0" fontId="5" fillId="6" borderId="7" xfId="2" applyFont="1" applyFill="1" applyBorder="1" applyAlignment="1" applyProtection="1">
      <alignment horizontal="left" vertical="center" wrapText="1"/>
      <protection locked="0"/>
    </xf>
    <xf numFmtId="0" fontId="5" fillId="7" borderId="9" xfId="2" applyFont="1" applyFill="1" applyBorder="1" applyAlignment="1" applyProtection="1">
      <alignment horizontal="left" vertical="center" wrapText="1"/>
      <protection locked="0"/>
    </xf>
    <xf numFmtId="0" fontId="5" fillId="7" borderId="10" xfId="2" applyFont="1" applyFill="1" applyBorder="1" applyAlignment="1" applyProtection="1">
      <alignment horizontal="left" vertical="center" wrapText="1"/>
      <protection locked="0"/>
    </xf>
    <xf numFmtId="0" fontId="5" fillId="2" borderId="5" xfId="2" applyFont="1" applyFill="1" applyBorder="1" applyAlignment="1" applyProtection="1">
      <alignment horizontal="left" vertical="center" wrapText="1"/>
      <protection locked="0"/>
    </xf>
    <xf numFmtId="0" fontId="5" fillId="2" borderId="6" xfId="2" applyFont="1" applyFill="1" applyBorder="1" applyAlignment="1" applyProtection="1">
      <alignment horizontal="left" vertical="center" wrapText="1"/>
      <protection locked="0"/>
    </xf>
    <xf numFmtId="0" fontId="8" fillId="3" borderId="7" xfId="3" applyFont="1" applyFill="1" applyBorder="1" applyAlignment="1" applyProtection="1">
      <alignment horizontal="left" vertical="center" wrapText="1"/>
      <protection locked="0"/>
    </xf>
    <xf numFmtId="0" fontId="7" fillId="3" borderId="7" xfId="3" applyFont="1" applyFill="1" applyBorder="1" applyAlignment="1" applyProtection="1">
      <alignment horizontal="left" vertical="center" wrapText="1"/>
      <protection locked="0"/>
    </xf>
    <xf numFmtId="0" fontId="7" fillId="3" borderId="19" xfId="3" applyFont="1" applyFill="1" applyBorder="1" applyAlignment="1" applyProtection="1">
      <alignment horizontal="left" vertical="center" wrapText="1"/>
      <protection locked="0"/>
    </xf>
    <xf numFmtId="0" fontId="5" fillId="4" borderId="10" xfId="2" applyFont="1" applyFill="1" applyBorder="1" applyAlignment="1" applyProtection="1">
      <alignment horizontal="center" vertical="center" wrapText="1"/>
      <protection locked="0"/>
    </xf>
    <xf numFmtId="176" fontId="5" fillId="4" borderId="1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 applyProtection="1">
      <alignment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17" xfId="2" applyFont="1" applyFill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 applyProtection="1">
      <alignment horizontal="left" vertical="center" wrapText="1"/>
      <protection locked="0"/>
    </xf>
    <xf numFmtId="0" fontId="4" fillId="0" borderId="18" xfId="2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left" vertical="center"/>
    </xf>
    <xf numFmtId="0" fontId="7" fillId="0" borderId="7" xfId="3" applyFont="1" applyFill="1" applyBorder="1" applyAlignment="1" applyProtection="1">
      <alignment horizontal="left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0" fontId="8" fillId="2" borderId="7" xfId="2" applyFont="1" applyFill="1" applyBorder="1" applyAlignment="1" applyProtection="1">
      <alignment horizontal="left" vertical="center" wrapText="1"/>
      <protection locked="0"/>
    </xf>
    <xf numFmtId="0" fontId="7" fillId="2" borderId="7" xfId="2" applyFont="1" applyFill="1" applyBorder="1" applyAlignment="1" applyProtection="1">
      <alignment horizontal="left" vertical="center" wrapText="1"/>
      <protection locked="0"/>
    </xf>
    <xf numFmtId="0" fontId="7" fillId="2" borderId="19" xfId="2" applyFont="1" applyFill="1" applyBorder="1" applyAlignment="1" applyProtection="1">
      <alignment horizontal="left" vertical="center" wrapText="1"/>
      <protection locked="0"/>
    </xf>
    <xf numFmtId="14" fontId="8" fillId="2" borderId="8" xfId="2" applyNumberFormat="1" applyFont="1" applyFill="1" applyBorder="1" applyAlignment="1" applyProtection="1">
      <alignment horizontal="left" vertical="center" wrapText="1"/>
      <protection locked="0"/>
    </xf>
    <xf numFmtId="14" fontId="8" fillId="2" borderId="20" xfId="2" applyNumberFormat="1" applyFont="1" applyFill="1" applyBorder="1" applyAlignment="1" applyProtection="1">
      <alignment horizontal="left" vertical="center" wrapText="1"/>
      <protection locked="0"/>
    </xf>
    <xf numFmtId="0" fontId="7" fillId="2" borderId="8" xfId="3" applyFont="1" applyFill="1" applyBorder="1" applyAlignment="1" applyProtection="1">
      <alignment horizontal="left" vertical="center" wrapText="1"/>
      <protection locked="0"/>
    </xf>
    <xf numFmtId="0" fontId="7" fillId="2" borderId="20" xfId="3" applyFont="1" applyFill="1" applyBorder="1" applyAlignment="1" applyProtection="1">
      <alignment horizontal="left" vertical="center" wrapText="1"/>
      <protection locked="0"/>
    </xf>
  </cellXfs>
  <cellStyles count="4">
    <cellStyle name="Normal_商务会议及团队差旅报价表20070807" xfId="2" xr:uid="{00000000-0005-0000-0000-000031000000}"/>
    <cellStyle name="Normal_商务会议及团队差旅报价表20070807 2" xfId="3" xr:uid="{00000000-0005-0000-0000-000032000000}"/>
    <cellStyle name="百分比" xfId="1" builtinId="5"/>
    <cellStyle name="常规" xfId="0" builtinId="0"/>
  </cellStyles>
  <dxfs count="0"/>
  <tableStyles count="0" defaultTableStyle="TableStyleMedium9" defaultPivotStyle="PivotStyleLight16"/>
  <colors>
    <mruColors>
      <color rgb="FF2707E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I111"/>
  <sheetViews>
    <sheetView tabSelected="1" zoomScale="60" zoomScaleNormal="60" workbookViewId="0">
      <pane xSplit="2" ySplit="10" topLeftCell="D11" activePane="bottomRight" state="frozen"/>
      <selection pane="topRight"/>
      <selection pane="bottomLeft"/>
      <selection pane="bottomRight" activeCell="E71" sqref="E71"/>
    </sheetView>
  </sheetViews>
  <sheetFormatPr defaultColWidth="15" defaultRowHeight="14" x14ac:dyDescent="0.25"/>
  <cols>
    <col min="1" max="1" width="16.6328125" style="6" customWidth="1"/>
    <col min="2" max="2" width="54.90625" style="3" customWidth="1"/>
    <col min="3" max="3" width="70.453125" style="3" customWidth="1"/>
    <col min="4" max="4" width="4.6328125" style="7" customWidth="1"/>
    <col min="5" max="5" width="5.90625" style="7" customWidth="1"/>
    <col min="6" max="6" width="4.6328125" style="7" customWidth="1"/>
    <col min="7" max="7" width="5.90625" style="7" customWidth="1"/>
    <col min="8" max="8" width="14.36328125" style="8" customWidth="1"/>
    <col min="9" max="9" width="21.54296875" style="9" customWidth="1"/>
    <col min="10" max="10" width="95.7265625" style="7" customWidth="1"/>
    <col min="11" max="16384" width="15" style="3"/>
  </cols>
  <sheetData>
    <row r="1" spans="1:10" ht="24" customHeight="1" x14ac:dyDescent="0.25">
      <c r="A1" s="217" t="s">
        <v>0</v>
      </c>
      <c r="B1" s="218"/>
      <c r="C1" s="218"/>
      <c r="D1" s="218"/>
      <c r="E1" s="218"/>
      <c r="F1" s="218"/>
      <c r="G1" s="218"/>
      <c r="H1" s="218"/>
      <c r="I1" s="218"/>
      <c r="J1" s="219"/>
    </row>
    <row r="2" spans="1:10" x14ac:dyDescent="0.25">
      <c r="A2" s="220" t="s">
        <v>1</v>
      </c>
      <c r="B2" s="221"/>
      <c r="C2" s="221"/>
      <c r="D2" s="221"/>
      <c r="E2" s="221"/>
      <c r="F2" s="221"/>
      <c r="G2" s="221"/>
      <c r="H2" s="221"/>
      <c r="I2" s="221"/>
      <c r="J2" s="222"/>
    </row>
    <row r="3" spans="1:10" ht="17.149999999999999" customHeight="1" x14ac:dyDescent="0.25">
      <c r="A3" s="209" t="s">
        <v>2</v>
      </c>
      <c r="B3" s="223"/>
      <c r="C3" s="224"/>
      <c r="D3" s="224"/>
      <c r="E3" s="224"/>
      <c r="F3" s="224"/>
      <c r="G3" s="224"/>
      <c r="H3" s="224"/>
      <c r="I3" s="224"/>
      <c r="J3" s="225"/>
    </row>
    <row r="4" spans="1:10" ht="17.149999999999999" customHeight="1" x14ac:dyDescent="0.25">
      <c r="A4" s="10" t="s">
        <v>3</v>
      </c>
      <c r="B4" s="11"/>
      <c r="C4" s="226" t="s">
        <v>4</v>
      </c>
      <c r="D4" s="227"/>
      <c r="E4" s="227"/>
      <c r="F4" s="227"/>
      <c r="G4" s="227"/>
      <c r="H4" s="227"/>
      <c r="I4" s="227"/>
      <c r="J4" s="228"/>
    </row>
    <row r="5" spans="1:10" ht="17.149999999999999" customHeight="1" x14ac:dyDescent="0.25">
      <c r="A5" s="209" t="s">
        <v>5</v>
      </c>
      <c r="B5" s="210"/>
      <c r="C5" s="229" t="s">
        <v>6</v>
      </c>
      <c r="D5" s="229"/>
      <c r="E5" s="229"/>
      <c r="F5" s="229"/>
      <c r="G5" s="229"/>
      <c r="H5" s="229"/>
      <c r="I5" s="229"/>
      <c r="J5" s="230"/>
    </row>
    <row r="6" spans="1:10" ht="17.149999999999999" customHeight="1" x14ac:dyDescent="0.25">
      <c r="A6" s="209" t="s">
        <v>7</v>
      </c>
      <c r="B6" s="210"/>
      <c r="C6" s="231" t="s">
        <v>8</v>
      </c>
      <c r="D6" s="231"/>
      <c r="E6" s="231"/>
      <c r="F6" s="231"/>
      <c r="G6" s="231"/>
      <c r="H6" s="231"/>
      <c r="I6" s="231"/>
      <c r="J6" s="232"/>
    </row>
    <row r="7" spans="1:10" ht="17.149999999999999" customHeight="1" x14ac:dyDescent="0.25">
      <c r="A7" s="209" t="s">
        <v>9</v>
      </c>
      <c r="B7" s="210"/>
      <c r="C7" s="211" t="s">
        <v>10</v>
      </c>
      <c r="D7" s="212"/>
      <c r="E7" s="212"/>
      <c r="F7" s="212"/>
      <c r="G7" s="212"/>
      <c r="H7" s="212"/>
      <c r="I7" s="212"/>
      <c r="J7" s="213"/>
    </row>
    <row r="8" spans="1:10" ht="16.5" customHeight="1" x14ac:dyDescent="0.25">
      <c r="A8" s="209" t="s">
        <v>11</v>
      </c>
      <c r="B8" s="210"/>
      <c r="C8" s="211"/>
      <c r="D8" s="212"/>
      <c r="E8" s="212"/>
      <c r="F8" s="212"/>
      <c r="G8" s="212"/>
      <c r="H8" s="212"/>
      <c r="I8" s="212"/>
      <c r="J8" s="213"/>
    </row>
    <row r="9" spans="1:10" x14ac:dyDescent="0.25">
      <c r="A9" s="157" t="s">
        <v>12</v>
      </c>
      <c r="B9" s="158"/>
      <c r="C9" s="216" t="s">
        <v>13</v>
      </c>
      <c r="D9" s="214" t="s">
        <v>14</v>
      </c>
      <c r="E9" s="214"/>
      <c r="F9" s="214"/>
      <c r="G9" s="214"/>
      <c r="H9" s="215" t="s">
        <v>15</v>
      </c>
      <c r="I9" s="215"/>
      <c r="J9" s="156" t="s">
        <v>16</v>
      </c>
    </row>
    <row r="10" spans="1:10" x14ac:dyDescent="0.25">
      <c r="A10" s="157"/>
      <c r="B10" s="158"/>
      <c r="C10" s="216"/>
      <c r="D10" s="12" t="s">
        <v>17</v>
      </c>
      <c r="E10" s="12" t="s">
        <v>18</v>
      </c>
      <c r="F10" s="12" t="s">
        <v>17</v>
      </c>
      <c r="G10" s="12" t="s">
        <v>18</v>
      </c>
      <c r="H10" s="13" t="s">
        <v>19</v>
      </c>
      <c r="I10" s="13" t="s">
        <v>20</v>
      </c>
      <c r="J10" s="156"/>
    </row>
    <row r="11" spans="1:10" ht="18" customHeight="1" x14ac:dyDescent="0.25">
      <c r="A11" s="172" t="s">
        <v>21</v>
      </c>
      <c r="B11" s="184" t="s">
        <v>178</v>
      </c>
      <c r="C11" s="14" t="s">
        <v>22</v>
      </c>
      <c r="D11" s="15">
        <v>10</v>
      </c>
      <c r="E11" s="16" t="s">
        <v>23</v>
      </c>
      <c r="F11" s="17">
        <v>1</v>
      </c>
      <c r="G11" s="16" t="s">
        <v>24</v>
      </c>
      <c r="H11" s="149">
        <v>750</v>
      </c>
      <c r="I11" s="42">
        <f>D11*F11*H11</f>
        <v>7500</v>
      </c>
      <c r="J11" s="43" t="s">
        <v>25</v>
      </c>
    </row>
    <row r="12" spans="1:10" ht="18" customHeight="1" x14ac:dyDescent="0.25">
      <c r="A12" s="173"/>
      <c r="B12" s="185"/>
      <c r="C12" s="14" t="s">
        <v>26</v>
      </c>
      <c r="D12" s="15">
        <v>1</v>
      </c>
      <c r="E12" s="16" t="s">
        <v>23</v>
      </c>
      <c r="F12" s="17">
        <v>1</v>
      </c>
      <c r="G12" s="16" t="s">
        <v>24</v>
      </c>
      <c r="H12" s="149">
        <v>786</v>
      </c>
      <c r="I12" s="42">
        <f t="shared" ref="I12:I16" si="0">D12*F12*H12</f>
        <v>786</v>
      </c>
      <c r="J12" s="43" t="s">
        <v>27</v>
      </c>
    </row>
    <row r="13" spans="1:10" ht="18" customHeight="1" x14ac:dyDescent="0.25">
      <c r="A13" s="173"/>
      <c r="B13" s="184" t="s">
        <v>179</v>
      </c>
      <c r="C13" s="14" t="s">
        <v>22</v>
      </c>
      <c r="D13" s="15">
        <v>10</v>
      </c>
      <c r="E13" s="16" t="s">
        <v>23</v>
      </c>
      <c r="F13" s="17">
        <v>1</v>
      </c>
      <c r="G13" s="16" t="s">
        <v>24</v>
      </c>
      <c r="H13" s="149">
        <v>550</v>
      </c>
      <c r="I13" s="42">
        <f t="shared" si="0"/>
        <v>5500</v>
      </c>
      <c r="J13" s="43" t="s">
        <v>25</v>
      </c>
    </row>
    <row r="14" spans="1:10" ht="18" customHeight="1" x14ac:dyDescent="0.25">
      <c r="A14" s="173"/>
      <c r="B14" s="185"/>
      <c r="C14" s="14" t="s">
        <v>26</v>
      </c>
      <c r="D14" s="15">
        <v>1</v>
      </c>
      <c r="E14" s="16" t="s">
        <v>23</v>
      </c>
      <c r="F14" s="17">
        <v>1</v>
      </c>
      <c r="G14" s="16" t="s">
        <v>24</v>
      </c>
      <c r="H14" s="149">
        <v>580</v>
      </c>
      <c r="I14" s="42">
        <f t="shared" si="0"/>
        <v>580</v>
      </c>
      <c r="J14" s="43" t="s">
        <v>27</v>
      </c>
    </row>
    <row r="15" spans="1:10" ht="18" customHeight="1" x14ac:dyDescent="0.25">
      <c r="A15" s="173"/>
      <c r="B15" s="184" t="s">
        <v>180</v>
      </c>
      <c r="C15" s="18" t="s">
        <v>28</v>
      </c>
      <c r="D15" s="15">
        <v>32</v>
      </c>
      <c r="E15" s="16" t="s">
        <v>23</v>
      </c>
      <c r="F15" s="17">
        <v>4</v>
      </c>
      <c r="G15" s="16" t="s">
        <v>24</v>
      </c>
      <c r="H15" s="149">
        <v>3795</v>
      </c>
      <c r="I15" s="42">
        <f t="shared" si="0"/>
        <v>485760</v>
      </c>
      <c r="J15" s="43" t="s">
        <v>194</v>
      </c>
    </row>
    <row r="16" spans="1:10" ht="18" customHeight="1" x14ac:dyDescent="0.25">
      <c r="A16" s="173"/>
      <c r="B16" s="185"/>
      <c r="C16" s="18" t="s">
        <v>29</v>
      </c>
      <c r="D16" s="15">
        <v>5</v>
      </c>
      <c r="E16" s="16" t="s">
        <v>23</v>
      </c>
      <c r="F16" s="17">
        <v>4</v>
      </c>
      <c r="G16" s="16" t="s">
        <v>24</v>
      </c>
      <c r="H16" s="149">
        <v>5676</v>
      </c>
      <c r="I16" s="42">
        <f t="shared" si="0"/>
        <v>113520</v>
      </c>
      <c r="J16" s="43" t="s">
        <v>195</v>
      </c>
    </row>
    <row r="17" spans="1:10" ht="29.5" customHeight="1" x14ac:dyDescent="0.25">
      <c r="A17" s="192" t="s">
        <v>30</v>
      </c>
      <c r="B17" s="193"/>
      <c r="C17" s="19"/>
      <c r="D17" s="20"/>
      <c r="E17" s="21"/>
      <c r="F17" s="20"/>
      <c r="G17" s="21"/>
      <c r="H17" s="22"/>
      <c r="I17" s="44">
        <f>SUM(I11:I16)</f>
        <v>613646</v>
      </c>
      <c r="J17" s="45"/>
    </row>
    <row r="18" spans="1:10" s="1" customFormat="1" ht="99" customHeight="1" x14ac:dyDescent="0.25">
      <c r="A18" s="174" t="s">
        <v>31</v>
      </c>
      <c r="B18" s="186" t="s">
        <v>181</v>
      </c>
      <c r="C18" s="152" t="s">
        <v>183</v>
      </c>
      <c r="D18" s="24">
        <v>1</v>
      </c>
      <c r="E18" s="25" t="s">
        <v>32</v>
      </c>
      <c r="F18" s="24">
        <v>1</v>
      </c>
      <c r="G18" s="25" t="s">
        <v>33</v>
      </c>
      <c r="H18" s="139">
        <v>25881</v>
      </c>
      <c r="I18" s="46">
        <f>D18*F18*H18</f>
        <v>25881</v>
      </c>
      <c r="J18" s="47" t="s">
        <v>34</v>
      </c>
    </row>
    <row r="19" spans="1:10" s="1" customFormat="1" ht="18" customHeight="1" x14ac:dyDescent="0.25">
      <c r="A19" s="175"/>
      <c r="B19" s="186"/>
      <c r="C19" s="152" t="s">
        <v>35</v>
      </c>
      <c r="D19" s="24">
        <v>1</v>
      </c>
      <c r="E19" s="25" t="s">
        <v>32</v>
      </c>
      <c r="F19" s="24">
        <v>1</v>
      </c>
      <c r="G19" s="25" t="s">
        <v>33</v>
      </c>
      <c r="H19" s="139">
        <v>13450</v>
      </c>
      <c r="I19" s="46">
        <f t="shared" ref="I19:I23" si="1">D19*F19*H19</f>
        <v>13450</v>
      </c>
      <c r="J19" s="47" t="s">
        <v>36</v>
      </c>
    </row>
    <row r="20" spans="1:10" s="1" customFormat="1" ht="18" customHeight="1" x14ac:dyDescent="0.25">
      <c r="A20" s="175"/>
      <c r="B20" s="186"/>
      <c r="C20" s="152" t="s">
        <v>37</v>
      </c>
      <c r="D20" s="24">
        <v>1</v>
      </c>
      <c r="E20" s="25" t="s">
        <v>32</v>
      </c>
      <c r="F20" s="24">
        <v>1</v>
      </c>
      <c r="G20" s="25" t="s">
        <v>33</v>
      </c>
      <c r="H20" s="139">
        <v>0</v>
      </c>
      <c r="I20" s="46"/>
      <c r="J20" s="47"/>
    </row>
    <row r="21" spans="1:10" s="1" customFormat="1" ht="18" customHeight="1" x14ac:dyDescent="0.25">
      <c r="A21" s="175"/>
      <c r="B21" s="186"/>
      <c r="C21" s="152" t="s">
        <v>184</v>
      </c>
      <c r="D21" s="24">
        <v>1</v>
      </c>
      <c r="E21" s="25" t="s">
        <v>32</v>
      </c>
      <c r="F21" s="24">
        <v>1</v>
      </c>
      <c r="G21" s="25" t="s">
        <v>33</v>
      </c>
      <c r="H21" s="139">
        <v>2775</v>
      </c>
      <c r="I21" s="46">
        <f>D21*F21*H21</f>
        <v>2775</v>
      </c>
      <c r="J21" s="47"/>
    </row>
    <row r="22" spans="1:10" s="1" customFormat="1" ht="97" customHeight="1" x14ac:dyDescent="0.25">
      <c r="A22" s="175"/>
      <c r="B22" s="186" t="s">
        <v>182</v>
      </c>
      <c r="C22" s="23" t="s">
        <v>185</v>
      </c>
      <c r="D22" s="24">
        <v>1</v>
      </c>
      <c r="E22" s="25" t="s">
        <v>32</v>
      </c>
      <c r="F22" s="24">
        <v>1</v>
      </c>
      <c r="G22" s="25" t="s">
        <v>33</v>
      </c>
      <c r="H22" s="26">
        <v>15550</v>
      </c>
      <c r="I22" s="46">
        <f t="shared" si="1"/>
        <v>15550</v>
      </c>
      <c r="J22" s="47" t="s">
        <v>196</v>
      </c>
    </row>
    <row r="23" spans="1:10" s="1" customFormat="1" ht="18" customHeight="1" x14ac:dyDescent="0.25">
      <c r="A23" s="175"/>
      <c r="B23" s="186"/>
      <c r="C23" s="23" t="s">
        <v>35</v>
      </c>
      <c r="D23" s="24">
        <v>1</v>
      </c>
      <c r="E23" s="25" t="s">
        <v>32</v>
      </c>
      <c r="F23" s="24">
        <v>1</v>
      </c>
      <c r="G23" s="25" t="s">
        <v>33</v>
      </c>
      <c r="H23" s="26">
        <v>0</v>
      </c>
      <c r="I23" s="46">
        <f t="shared" si="1"/>
        <v>0</v>
      </c>
      <c r="J23" s="140" t="s">
        <v>169</v>
      </c>
    </row>
    <row r="24" spans="1:10" s="1" customFormat="1" ht="18" customHeight="1" x14ac:dyDescent="0.25">
      <c r="A24" s="175"/>
      <c r="B24" s="186"/>
      <c r="C24" s="23" t="s">
        <v>37</v>
      </c>
      <c r="D24" s="24">
        <v>1</v>
      </c>
      <c r="E24" s="25" t="s">
        <v>32</v>
      </c>
      <c r="F24" s="24">
        <v>1</v>
      </c>
      <c r="G24" s="25" t="s">
        <v>33</v>
      </c>
      <c r="H24" s="26">
        <v>0</v>
      </c>
      <c r="I24" s="48"/>
      <c r="J24" s="47"/>
    </row>
    <row r="25" spans="1:10" s="1" customFormat="1" ht="18" customHeight="1" x14ac:dyDescent="0.25">
      <c r="A25" s="175"/>
      <c r="B25" s="186"/>
      <c r="C25" s="152" t="s">
        <v>184</v>
      </c>
      <c r="D25" s="24">
        <v>1</v>
      </c>
      <c r="E25" s="25" t="s">
        <v>32</v>
      </c>
      <c r="F25" s="24">
        <v>1</v>
      </c>
      <c r="G25" s="25" t="s">
        <v>33</v>
      </c>
      <c r="H25" s="26">
        <v>2775</v>
      </c>
      <c r="I25" s="46">
        <f>D25*F25*H25</f>
        <v>2775</v>
      </c>
      <c r="J25" s="47"/>
    </row>
    <row r="26" spans="1:10" ht="29.5" customHeight="1" x14ac:dyDescent="0.25">
      <c r="A26" s="192" t="s">
        <v>38</v>
      </c>
      <c r="B26" s="193"/>
      <c r="C26" s="19"/>
      <c r="D26" s="20"/>
      <c r="E26" s="21"/>
      <c r="F26" s="20"/>
      <c r="G26" s="21"/>
      <c r="H26" s="22"/>
      <c r="I26" s="44">
        <f>SUM(I18:I25)</f>
        <v>60431</v>
      </c>
      <c r="J26" s="45"/>
    </row>
    <row r="27" spans="1:10" ht="18" customHeight="1" x14ac:dyDescent="0.25">
      <c r="A27" s="172" t="s">
        <v>39</v>
      </c>
      <c r="B27" s="187" t="s">
        <v>40</v>
      </c>
      <c r="C27" s="27" t="s">
        <v>41</v>
      </c>
      <c r="D27" s="15">
        <v>42</v>
      </c>
      <c r="E27" s="16" t="s">
        <v>42</v>
      </c>
      <c r="F27" s="17">
        <v>5</v>
      </c>
      <c r="G27" s="16" t="s">
        <v>43</v>
      </c>
      <c r="H27" s="141">
        <v>800</v>
      </c>
      <c r="I27" s="49">
        <f>H27*D27*F27</f>
        <v>168000</v>
      </c>
      <c r="J27" s="147" t="s">
        <v>44</v>
      </c>
    </row>
    <row r="28" spans="1:10" s="2" customFormat="1" ht="18" customHeight="1" x14ac:dyDescent="0.25">
      <c r="A28" s="175"/>
      <c r="B28" s="188"/>
      <c r="C28" s="23" t="s">
        <v>45</v>
      </c>
      <c r="D28" s="24">
        <v>42</v>
      </c>
      <c r="E28" s="25" t="s">
        <v>42</v>
      </c>
      <c r="F28" s="24">
        <v>1</v>
      </c>
      <c r="G28" s="25" t="s">
        <v>43</v>
      </c>
      <c r="H28" s="141">
        <v>800</v>
      </c>
      <c r="I28" s="46"/>
      <c r="J28" s="148"/>
    </row>
    <row r="29" spans="1:10" s="2" customFormat="1" ht="18" customHeight="1" x14ac:dyDescent="0.25">
      <c r="A29" s="175"/>
      <c r="B29" s="188"/>
      <c r="C29" s="23" t="s">
        <v>46</v>
      </c>
      <c r="D29" s="24">
        <v>42</v>
      </c>
      <c r="E29" s="25" t="s">
        <v>42</v>
      </c>
      <c r="F29" s="24">
        <v>1</v>
      </c>
      <c r="G29" s="25" t="s">
        <v>43</v>
      </c>
      <c r="H29" s="141">
        <v>800</v>
      </c>
      <c r="I29" s="46"/>
      <c r="J29" s="148"/>
    </row>
    <row r="30" spans="1:10" s="2" customFormat="1" ht="18" customHeight="1" x14ac:dyDescent="0.25">
      <c r="A30" s="175"/>
      <c r="B30" s="188"/>
      <c r="C30" s="23" t="s">
        <v>47</v>
      </c>
      <c r="D30" s="24">
        <v>42</v>
      </c>
      <c r="E30" s="25" t="s">
        <v>42</v>
      </c>
      <c r="F30" s="24">
        <v>1</v>
      </c>
      <c r="G30" s="25" t="s">
        <v>43</v>
      </c>
      <c r="H30" s="141">
        <v>1350</v>
      </c>
      <c r="I30" s="46">
        <f>H30*D30*F30</f>
        <v>56700</v>
      </c>
      <c r="J30" s="148"/>
    </row>
    <row r="31" spans="1:10" s="2" customFormat="1" ht="18" customHeight="1" x14ac:dyDescent="0.25">
      <c r="A31" s="175"/>
      <c r="B31" s="188"/>
      <c r="C31" s="23" t="s">
        <v>48</v>
      </c>
      <c r="D31" s="24">
        <v>42</v>
      </c>
      <c r="E31" s="25" t="s">
        <v>42</v>
      </c>
      <c r="F31" s="24">
        <v>1</v>
      </c>
      <c r="G31" s="25" t="s">
        <v>43</v>
      </c>
      <c r="H31" s="141">
        <v>1000</v>
      </c>
      <c r="I31" s="46">
        <f>H31*D31*F31</f>
        <v>42000</v>
      </c>
      <c r="J31" s="148" t="s">
        <v>176</v>
      </c>
    </row>
    <row r="32" spans="1:10" s="2" customFormat="1" ht="18" customHeight="1" x14ac:dyDescent="0.25">
      <c r="A32" s="175"/>
      <c r="B32" s="188"/>
      <c r="C32" s="23" t="s">
        <v>49</v>
      </c>
      <c r="D32" s="24">
        <v>42</v>
      </c>
      <c r="E32" s="25" t="s">
        <v>42</v>
      </c>
      <c r="F32" s="24">
        <v>1</v>
      </c>
      <c r="G32" s="25" t="s">
        <v>43</v>
      </c>
      <c r="H32" s="141">
        <v>786</v>
      </c>
      <c r="I32" s="46">
        <f>H32*D32*F32</f>
        <v>33012</v>
      </c>
      <c r="J32" s="148"/>
    </row>
    <row r="33" spans="1:10" s="2" customFormat="1" ht="18" customHeight="1" x14ac:dyDescent="0.25">
      <c r="A33" s="175"/>
      <c r="B33" s="188"/>
      <c r="C33" s="23" t="s">
        <v>50</v>
      </c>
      <c r="D33" s="24">
        <v>42</v>
      </c>
      <c r="E33" s="25" t="s">
        <v>42</v>
      </c>
      <c r="F33" s="24">
        <v>2</v>
      </c>
      <c r="G33" s="25" t="s">
        <v>43</v>
      </c>
      <c r="H33" s="141">
        <v>1000</v>
      </c>
      <c r="I33" s="46">
        <f>H33*D33*F33</f>
        <v>84000</v>
      </c>
      <c r="J33" s="148" t="s">
        <v>44</v>
      </c>
    </row>
    <row r="34" spans="1:10" s="2" customFormat="1" ht="18" customHeight="1" x14ac:dyDescent="0.25">
      <c r="A34" s="175"/>
      <c r="B34" s="188"/>
      <c r="C34" s="23" t="s">
        <v>51</v>
      </c>
      <c r="D34" s="24">
        <v>42</v>
      </c>
      <c r="E34" s="25" t="s">
        <v>42</v>
      </c>
      <c r="F34" s="24">
        <v>1</v>
      </c>
      <c r="G34" s="25" t="s">
        <v>43</v>
      </c>
      <c r="H34" s="141">
        <v>1000</v>
      </c>
      <c r="I34" s="46">
        <f>H34*D34*F34</f>
        <v>42000</v>
      </c>
      <c r="J34" s="148" t="s">
        <v>44</v>
      </c>
    </row>
    <row r="35" spans="1:10" ht="29.5" customHeight="1" x14ac:dyDescent="0.25">
      <c r="A35" s="192" t="s">
        <v>52</v>
      </c>
      <c r="B35" s="193"/>
      <c r="C35" s="19"/>
      <c r="D35" s="20"/>
      <c r="E35" s="21"/>
      <c r="F35" s="20"/>
      <c r="G35" s="21"/>
      <c r="H35" s="22"/>
      <c r="I35" s="44">
        <f>SUM(I27:I34)</f>
        <v>425712</v>
      </c>
      <c r="J35" s="45"/>
    </row>
    <row r="36" spans="1:10" ht="18" customHeight="1" x14ac:dyDescent="0.25">
      <c r="A36" s="28"/>
      <c r="B36" s="187" t="s">
        <v>53</v>
      </c>
      <c r="C36" s="29" t="s">
        <v>54</v>
      </c>
      <c r="D36" s="17">
        <v>1</v>
      </c>
      <c r="E36" s="16" t="s">
        <v>55</v>
      </c>
      <c r="F36" s="17">
        <v>1</v>
      </c>
      <c r="G36" s="16" t="s">
        <v>32</v>
      </c>
      <c r="H36" s="149">
        <v>1400</v>
      </c>
      <c r="I36" s="49">
        <f t="shared" ref="I36:I43" si="2">D36*F36*H36</f>
        <v>1400</v>
      </c>
      <c r="J36" s="50" t="s">
        <v>56</v>
      </c>
    </row>
    <row r="37" spans="1:10" ht="18" customHeight="1" x14ac:dyDescent="0.25">
      <c r="A37" s="28"/>
      <c r="B37" s="189"/>
      <c r="C37" s="29" t="s">
        <v>57</v>
      </c>
      <c r="D37" s="17">
        <v>1</v>
      </c>
      <c r="E37" s="16" t="s">
        <v>55</v>
      </c>
      <c r="F37" s="17">
        <v>1</v>
      </c>
      <c r="G37" s="16" t="s">
        <v>32</v>
      </c>
      <c r="H37" s="149">
        <v>800</v>
      </c>
      <c r="I37" s="49"/>
      <c r="J37" s="50" t="s">
        <v>56</v>
      </c>
    </row>
    <row r="38" spans="1:10" ht="18" customHeight="1" x14ac:dyDescent="0.25">
      <c r="A38" s="173" t="s">
        <v>58</v>
      </c>
      <c r="B38" s="189"/>
      <c r="C38" s="29" t="s">
        <v>54</v>
      </c>
      <c r="D38" s="17">
        <v>1</v>
      </c>
      <c r="E38" s="16" t="s">
        <v>55</v>
      </c>
      <c r="F38" s="17">
        <v>1</v>
      </c>
      <c r="G38" s="16" t="s">
        <v>32</v>
      </c>
      <c r="H38" s="149">
        <v>1200</v>
      </c>
      <c r="I38" s="49">
        <f t="shared" si="2"/>
        <v>1200</v>
      </c>
      <c r="J38" s="50" t="s">
        <v>56</v>
      </c>
    </row>
    <row r="39" spans="1:10" ht="18" customHeight="1" x14ac:dyDescent="0.25">
      <c r="A39" s="173"/>
      <c r="B39" s="190"/>
      <c r="C39" s="29" t="s">
        <v>59</v>
      </c>
      <c r="D39" s="17">
        <v>1</v>
      </c>
      <c r="E39" s="16" t="s">
        <v>55</v>
      </c>
      <c r="F39" s="17">
        <v>1</v>
      </c>
      <c r="G39" s="16" t="s">
        <v>32</v>
      </c>
      <c r="H39" s="149">
        <v>650</v>
      </c>
      <c r="I39" s="49"/>
      <c r="J39" s="50" t="s">
        <v>56</v>
      </c>
    </row>
    <row r="40" spans="1:10" ht="27" customHeight="1" x14ac:dyDescent="0.25">
      <c r="A40" s="173"/>
      <c r="B40" s="187" t="s">
        <v>60</v>
      </c>
      <c r="C40" s="30" t="s">
        <v>61</v>
      </c>
      <c r="D40" s="15">
        <v>2</v>
      </c>
      <c r="E40" s="16" t="s">
        <v>55</v>
      </c>
      <c r="F40" s="15">
        <v>1</v>
      </c>
      <c r="G40" s="16" t="s">
        <v>62</v>
      </c>
      <c r="H40" s="149">
        <v>6980</v>
      </c>
      <c r="I40" s="49">
        <f t="shared" si="2"/>
        <v>13960</v>
      </c>
      <c r="J40" s="50" t="s">
        <v>63</v>
      </c>
    </row>
    <row r="41" spans="1:10" ht="27" customHeight="1" x14ac:dyDescent="0.25">
      <c r="A41" s="173"/>
      <c r="B41" s="189"/>
      <c r="C41" s="30" t="s">
        <v>64</v>
      </c>
      <c r="D41" s="15">
        <v>2</v>
      </c>
      <c r="E41" s="16" t="s">
        <v>55</v>
      </c>
      <c r="F41" s="15">
        <v>3</v>
      </c>
      <c r="G41" s="16" t="s">
        <v>62</v>
      </c>
      <c r="H41" s="149">
        <v>10735</v>
      </c>
      <c r="I41" s="49">
        <f t="shared" si="2"/>
        <v>64410</v>
      </c>
      <c r="J41" s="50" t="s">
        <v>65</v>
      </c>
    </row>
    <row r="42" spans="1:10" ht="24" customHeight="1" x14ac:dyDescent="0.25">
      <c r="A42" s="173"/>
      <c r="B42" s="189"/>
      <c r="C42" s="31" t="s">
        <v>66</v>
      </c>
      <c r="D42" s="32">
        <v>1</v>
      </c>
      <c r="E42" s="25" t="s">
        <v>32</v>
      </c>
      <c r="F42" s="32">
        <v>1</v>
      </c>
      <c r="G42" s="25" t="s">
        <v>32</v>
      </c>
      <c r="H42" s="149">
        <v>3500</v>
      </c>
      <c r="I42" s="46">
        <f t="shared" si="2"/>
        <v>3500</v>
      </c>
      <c r="J42" s="43" t="s">
        <v>67</v>
      </c>
    </row>
    <row r="43" spans="1:10" ht="30" customHeight="1" x14ac:dyDescent="0.25">
      <c r="A43" s="176"/>
      <c r="B43" s="190"/>
      <c r="C43" s="30" t="s">
        <v>68</v>
      </c>
      <c r="D43" s="17">
        <v>2</v>
      </c>
      <c r="E43" s="16" t="s">
        <v>55</v>
      </c>
      <c r="F43" s="15">
        <v>20</v>
      </c>
      <c r="G43" s="16" t="s">
        <v>69</v>
      </c>
      <c r="H43" s="149">
        <v>1210</v>
      </c>
      <c r="I43" s="49">
        <f t="shared" si="2"/>
        <v>48400</v>
      </c>
      <c r="J43" s="51" t="s">
        <v>70</v>
      </c>
    </row>
    <row r="44" spans="1:10" ht="30.75" customHeight="1" x14ac:dyDescent="0.25">
      <c r="A44" s="192" t="s">
        <v>71</v>
      </c>
      <c r="B44" s="193"/>
      <c r="C44" s="19"/>
      <c r="D44" s="20"/>
      <c r="E44" s="21"/>
      <c r="F44" s="20"/>
      <c r="G44" s="21"/>
      <c r="H44" s="22"/>
      <c r="I44" s="44">
        <f>SUM(I36:I43)</f>
        <v>132870</v>
      </c>
      <c r="J44" s="45"/>
    </row>
    <row r="45" spans="1:10" ht="18" customHeight="1" x14ac:dyDescent="0.25">
      <c r="A45" s="172" t="s">
        <v>72</v>
      </c>
      <c r="B45" s="33" t="s">
        <v>73</v>
      </c>
      <c r="C45" s="34"/>
      <c r="D45" s="15">
        <v>42</v>
      </c>
      <c r="E45" s="16" t="s">
        <v>42</v>
      </c>
      <c r="F45" s="35">
        <v>1</v>
      </c>
      <c r="G45" s="16" t="s">
        <v>32</v>
      </c>
      <c r="H45" s="142">
        <v>1100</v>
      </c>
      <c r="I45" s="36">
        <f>H45*F45*D45</f>
        <v>46200</v>
      </c>
      <c r="J45" s="47" t="s">
        <v>74</v>
      </c>
    </row>
    <row r="46" spans="1:10" ht="18" customHeight="1" x14ac:dyDescent="0.25">
      <c r="A46" s="173"/>
      <c r="B46" s="33" t="s">
        <v>75</v>
      </c>
      <c r="C46" s="34"/>
      <c r="D46" s="15">
        <v>1</v>
      </c>
      <c r="E46" s="16" t="s">
        <v>42</v>
      </c>
      <c r="F46" s="35">
        <v>1</v>
      </c>
      <c r="G46" s="16" t="s">
        <v>32</v>
      </c>
      <c r="H46" s="36">
        <v>12100</v>
      </c>
      <c r="I46" s="36"/>
      <c r="J46" s="47"/>
    </row>
    <row r="47" spans="1:10" ht="18" customHeight="1" x14ac:dyDescent="0.25">
      <c r="A47" s="173"/>
      <c r="B47" s="33" t="s">
        <v>76</v>
      </c>
      <c r="C47" s="34"/>
      <c r="D47" s="15">
        <v>1</v>
      </c>
      <c r="E47" s="16" t="s">
        <v>42</v>
      </c>
      <c r="F47" s="35">
        <v>1</v>
      </c>
      <c r="G47" s="16" t="s">
        <v>32</v>
      </c>
      <c r="H47" s="36">
        <v>6500</v>
      </c>
      <c r="I47" s="36"/>
      <c r="J47" s="47"/>
    </row>
    <row r="48" spans="1:10" ht="18" customHeight="1" x14ac:dyDescent="0.25">
      <c r="A48" s="173"/>
      <c r="B48" s="33" t="s">
        <v>77</v>
      </c>
      <c r="C48" s="34"/>
      <c r="D48" s="15">
        <v>4</v>
      </c>
      <c r="E48" s="37" t="s">
        <v>42</v>
      </c>
      <c r="F48" s="35">
        <v>10</v>
      </c>
      <c r="G48" s="37" t="s">
        <v>32</v>
      </c>
      <c r="H48" s="36">
        <v>80</v>
      </c>
      <c r="I48" s="36">
        <f>H48*F48*D48</f>
        <v>3200</v>
      </c>
      <c r="J48" s="52" t="s">
        <v>78</v>
      </c>
    </row>
    <row r="49" spans="1:10" ht="18" customHeight="1" x14ac:dyDescent="0.25">
      <c r="A49" s="176"/>
      <c r="B49" s="33" t="s">
        <v>79</v>
      </c>
      <c r="C49" s="38"/>
      <c r="D49" s="15">
        <v>42</v>
      </c>
      <c r="E49" s="39" t="s">
        <v>42</v>
      </c>
      <c r="F49" s="40">
        <v>1</v>
      </c>
      <c r="G49" s="39" t="s">
        <v>32</v>
      </c>
      <c r="H49" s="36">
        <v>150</v>
      </c>
      <c r="I49" s="36">
        <f>H49*F49*D49</f>
        <v>6300</v>
      </c>
      <c r="J49" s="53" t="s">
        <v>80</v>
      </c>
    </row>
    <row r="50" spans="1:10" ht="28.9" customHeight="1" x14ac:dyDescent="0.25">
      <c r="A50" s="205" t="s">
        <v>81</v>
      </c>
      <c r="B50" s="206"/>
      <c r="C50" s="19"/>
      <c r="D50" s="20"/>
      <c r="E50" s="21"/>
      <c r="F50" s="20"/>
      <c r="G50" s="21"/>
      <c r="H50" s="22"/>
      <c r="I50" s="44">
        <f>SUM(I45:I49)</f>
        <v>55700</v>
      </c>
      <c r="J50" s="45"/>
    </row>
    <row r="51" spans="1:10" ht="18" customHeight="1" x14ac:dyDescent="0.25">
      <c r="A51" s="177" t="s">
        <v>82</v>
      </c>
      <c r="B51" s="41" t="s">
        <v>83</v>
      </c>
      <c r="C51" s="41" t="s">
        <v>84</v>
      </c>
      <c r="D51" s="35">
        <v>4</v>
      </c>
      <c r="E51" s="16" t="s">
        <v>85</v>
      </c>
      <c r="F51" s="40">
        <v>1</v>
      </c>
      <c r="G51" s="39" t="s">
        <v>32</v>
      </c>
      <c r="H51" s="149">
        <v>20</v>
      </c>
      <c r="I51" s="54">
        <f t="shared" ref="I51:I64" si="3">D51*F51*H51</f>
        <v>80</v>
      </c>
      <c r="J51" s="55"/>
    </row>
    <row r="52" spans="1:10" ht="18" customHeight="1" x14ac:dyDescent="0.25">
      <c r="A52" s="177"/>
      <c r="B52" s="41" t="s">
        <v>86</v>
      </c>
      <c r="C52" s="41"/>
      <c r="D52" s="15">
        <v>42</v>
      </c>
      <c r="E52" s="39" t="s">
        <v>42</v>
      </c>
      <c r="F52" s="40">
        <v>1</v>
      </c>
      <c r="G52" s="39" t="s">
        <v>87</v>
      </c>
      <c r="H52" s="149">
        <v>15</v>
      </c>
      <c r="I52" s="54">
        <f t="shared" si="3"/>
        <v>630</v>
      </c>
      <c r="J52" s="55"/>
    </row>
    <row r="53" spans="1:10" ht="18" customHeight="1" x14ac:dyDescent="0.25">
      <c r="A53" s="177"/>
      <c r="B53" s="41" t="s">
        <v>88</v>
      </c>
      <c r="C53" s="41"/>
      <c r="D53" s="15">
        <v>42</v>
      </c>
      <c r="E53" s="39" t="s">
        <v>42</v>
      </c>
      <c r="F53" s="40">
        <v>1</v>
      </c>
      <c r="G53" s="39" t="s">
        <v>87</v>
      </c>
      <c r="H53" s="149">
        <v>35</v>
      </c>
      <c r="I53" s="54">
        <f t="shared" si="3"/>
        <v>1470</v>
      </c>
      <c r="J53" s="55"/>
    </row>
    <row r="54" spans="1:10" ht="33" customHeight="1" x14ac:dyDescent="0.25">
      <c r="A54" s="177"/>
      <c r="B54" s="41" t="s">
        <v>89</v>
      </c>
      <c r="C54" s="41" t="s">
        <v>90</v>
      </c>
      <c r="D54" s="15">
        <v>42</v>
      </c>
      <c r="E54" s="39" t="s">
        <v>42</v>
      </c>
      <c r="F54" s="40">
        <v>1</v>
      </c>
      <c r="G54" s="39" t="s">
        <v>87</v>
      </c>
      <c r="H54" s="149">
        <v>18</v>
      </c>
      <c r="I54" s="54">
        <f t="shared" si="3"/>
        <v>756</v>
      </c>
      <c r="J54" s="55"/>
    </row>
    <row r="55" spans="1:10" ht="34" customHeight="1" x14ac:dyDescent="0.25">
      <c r="A55" s="177"/>
      <c r="B55" s="41" t="s">
        <v>91</v>
      </c>
      <c r="C55" s="41" t="s">
        <v>92</v>
      </c>
      <c r="D55" s="15">
        <v>1</v>
      </c>
      <c r="E55" s="39" t="s">
        <v>93</v>
      </c>
      <c r="F55" s="40">
        <v>1</v>
      </c>
      <c r="G55" s="39" t="s">
        <v>87</v>
      </c>
      <c r="H55" s="149">
        <v>200</v>
      </c>
      <c r="I55" s="54">
        <f t="shared" si="3"/>
        <v>200</v>
      </c>
      <c r="J55" s="55"/>
    </row>
    <row r="56" spans="1:10" ht="18" customHeight="1" x14ac:dyDescent="0.25">
      <c r="A56" s="177"/>
      <c r="B56" s="41" t="s">
        <v>94</v>
      </c>
      <c r="C56" s="41" t="s">
        <v>95</v>
      </c>
      <c r="D56" s="35">
        <v>2</v>
      </c>
      <c r="E56" s="16" t="s">
        <v>96</v>
      </c>
      <c r="F56" s="40">
        <v>1</v>
      </c>
      <c r="G56" s="39" t="s">
        <v>32</v>
      </c>
      <c r="H56" s="149">
        <v>150</v>
      </c>
      <c r="I56" s="54">
        <f t="shared" si="3"/>
        <v>300</v>
      </c>
      <c r="J56" s="55"/>
    </row>
    <row r="57" spans="1:10" ht="18" customHeight="1" x14ac:dyDescent="0.25">
      <c r="A57" s="177"/>
      <c r="B57" s="41" t="s">
        <v>97</v>
      </c>
      <c r="C57" s="41" t="s">
        <v>98</v>
      </c>
      <c r="D57" s="15">
        <v>42</v>
      </c>
      <c r="E57" s="39" t="s">
        <v>42</v>
      </c>
      <c r="F57" s="40">
        <v>1</v>
      </c>
      <c r="G57" s="39" t="s">
        <v>87</v>
      </c>
      <c r="H57" s="149">
        <v>30</v>
      </c>
      <c r="I57" s="54">
        <f t="shared" si="3"/>
        <v>1260</v>
      </c>
      <c r="J57" s="55"/>
    </row>
    <row r="58" spans="1:10" ht="18" customHeight="1" x14ac:dyDescent="0.25">
      <c r="A58" s="177"/>
      <c r="B58" s="41" t="s">
        <v>99</v>
      </c>
      <c r="C58" s="41" t="s">
        <v>100</v>
      </c>
      <c r="D58" s="15">
        <v>1</v>
      </c>
      <c r="E58" s="39" t="s">
        <v>93</v>
      </c>
      <c r="F58" s="40">
        <v>1</v>
      </c>
      <c r="G58" s="39" t="s">
        <v>32</v>
      </c>
      <c r="H58" s="149">
        <v>800</v>
      </c>
      <c r="I58" s="54">
        <f t="shared" si="3"/>
        <v>800</v>
      </c>
      <c r="J58" s="55"/>
    </row>
    <row r="59" spans="1:10" ht="18" customHeight="1" x14ac:dyDescent="0.25">
      <c r="A59" s="177"/>
      <c r="B59" s="41" t="s">
        <v>101</v>
      </c>
      <c r="C59" s="41" t="s">
        <v>102</v>
      </c>
      <c r="D59" s="150">
        <v>42</v>
      </c>
      <c r="E59" s="151" t="s">
        <v>192</v>
      </c>
      <c r="F59" s="40">
        <v>1</v>
      </c>
      <c r="G59" s="39" t="s">
        <v>32</v>
      </c>
      <c r="H59" s="149">
        <v>70</v>
      </c>
      <c r="I59" s="54">
        <f t="shared" si="3"/>
        <v>2940</v>
      </c>
      <c r="J59" s="55"/>
    </row>
    <row r="60" spans="1:10" ht="18" customHeight="1" x14ac:dyDescent="0.25">
      <c r="A60" s="177"/>
      <c r="B60" s="41" t="s">
        <v>103</v>
      </c>
      <c r="C60" s="41" t="s">
        <v>104</v>
      </c>
      <c r="D60" s="15">
        <v>42</v>
      </c>
      <c r="E60" s="39" t="s">
        <v>42</v>
      </c>
      <c r="F60" s="40">
        <v>1</v>
      </c>
      <c r="G60" s="39" t="s">
        <v>87</v>
      </c>
      <c r="H60" s="149">
        <v>280</v>
      </c>
      <c r="I60" s="54">
        <f t="shared" si="3"/>
        <v>11760</v>
      </c>
      <c r="J60" s="55"/>
    </row>
    <row r="61" spans="1:10" ht="18" customHeight="1" x14ac:dyDescent="0.25">
      <c r="A61" s="177"/>
      <c r="B61" s="41" t="s">
        <v>105</v>
      </c>
      <c r="C61" s="41" t="s">
        <v>106</v>
      </c>
      <c r="D61" s="15">
        <v>1</v>
      </c>
      <c r="E61" s="39" t="s">
        <v>42</v>
      </c>
      <c r="F61" s="40">
        <v>5</v>
      </c>
      <c r="G61" s="39" t="s">
        <v>62</v>
      </c>
      <c r="H61" s="149">
        <v>5400</v>
      </c>
      <c r="I61" s="54">
        <f t="shared" si="3"/>
        <v>27000</v>
      </c>
      <c r="J61" s="55" t="s">
        <v>107</v>
      </c>
    </row>
    <row r="62" spans="1:10" ht="18" customHeight="1" x14ac:dyDescent="0.25">
      <c r="A62" s="177"/>
      <c r="B62" s="41" t="s">
        <v>108</v>
      </c>
      <c r="C62" s="41" t="s">
        <v>109</v>
      </c>
      <c r="D62" s="15">
        <v>1</v>
      </c>
      <c r="E62" s="39" t="s">
        <v>42</v>
      </c>
      <c r="F62" s="40">
        <v>5</v>
      </c>
      <c r="G62" s="39" t="s">
        <v>62</v>
      </c>
      <c r="H62" s="149">
        <v>5400</v>
      </c>
      <c r="I62" s="54">
        <f t="shared" si="3"/>
        <v>27000</v>
      </c>
      <c r="J62" s="55" t="s">
        <v>110</v>
      </c>
    </row>
    <row r="63" spans="1:10" ht="18" customHeight="1" x14ac:dyDescent="0.25">
      <c r="A63" s="177"/>
      <c r="B63" s="41" t="s">
        <v>111</v>
      </c>
      <c r="C63" s="41" t="s">
        <v>112</v>
      </c>
      <c r="D63" s="35">
        <v>1</v>
      </c>
      <c r="E63" s="39" t="s">
        <v>42</v>
      </c>
      <c r="F63" s="40">
        <v>2</v>
      </c>
      <c r="G63" s="39" t="s">
        <v>32</v>
      </c>
      <c r="H63" s="149">
        <v>3600</v>
      </c>
      <c r="I63" s="54">
        <f t="shared" si="3"/>
        <v>7200</v>
      </c>
      <c r="J63" s="55" t="s">
        <v>113</v>
      </c>
    </row>
    <row r="64" spans="1:10" ht="18" customHeight="1" x14ac:dyDescent="0.25">
      <c r="A64" s="177"/>
      <c r="B64" s="41" t="s">
        <v>114</v>
      </c>
      <c r="C64" s="41"/>
      <c r="D64" s="15">
        <v>20</v>
      </c>
      <c r="E64" s="16" t="s">
        <v>85</v>
      </c>
      <c r="F64" s="40">
        <v>1</v>
      </c>
      <c r="G64" s="39" t="s">
        <v>32</v>
      </c>
      <c r="H64" s="149">
        <v>600</v>
      </c>
      <c r="I64" s="54">
        <f t="shared" si="3"/>
        <v>12000</v>
      </c>
      <c r="J64" s="55" t="s">
        <v>115</v>
      </c>
    </row>
    <row r="65" spans="1:10" s="1" customFormat="1" ht="18" customHeight="1" x14ac:dyDescent="0.25">
      <c r="A65" s="175"/>
      <c r="B65" s="56" t="s">
        <v>116</v>
      </c>
      <c r="C65" s="41" t="s">
        <v>117</v>
      </c>
      <c r="D65" s="24">
        <v>46</v>
      </c>
      <c r="E65" s="57" t="s">
        <v>42</v>
      </c>
      <c r="F65" s="58">
        <v>1</v>
      </c>
      <c r="G65" s="57" t="s">
        <v>32</v>
      </c>
      <c r="H65" s="149">
        <v>1215</v>
      </c>
      <c r="I65" s="105">
        <f t="shared" ref="I65:I67" si="4">D65*F65*H65</f>
        <v>55890</v>
      </c>
      <c r="J65" s="143" t="s">
        <v>177</v>
      </c>
    </row>
    <row r="66" spans="1:10" ht="18" customHeight="1" x14ac:dyDescent="0.25">
      <c r="A66" s="177"/>
      <c r="B66" s="144" t="s">
        <v>170</v>
      </c>
      <c r="C66" s="41" t="s">
        <v>186</v>
      </c>
      <c r="D66" s="15">
        <v>46</v>
      </c>
      <c r="E66" s="37" t="s">
        <v>42</v>
      </c>
      <c r="F66" s="35">
        <v>2</v>
      </c>
      <c r="G66" s="37" t="s">
        <v>32</v>
      </c>
      <c r="H66" s="149">
        <v>169</v>
      </c>
      <c r="I66" s="54">
        <f t="shared" si="4"/>
        <v>15548</v>
      </c>
      <c r="J66" s="106" t="s">
        <v>193</v>
      </c>
    </row>
    <row r="67" spans="1:10" ht="18" customHeight="1" x14ac:dyDescent="0.25">
      <c r="A67" s="177"/>
      <c r="B67" s="144" t="s">
        <v>171</v>
      </c>
      <c r="C67" s="41" t="s">
        <v>187</v>
      </c>
      <c r="D67" s="15">
        <v>46</v>
      </c>
      <c r="E67" s="37" t="s">
        <v>42</v>
      </c>
      <c r="F67" s="35">
        <v>1</v>
      </c>
      <c r="G67" s="37" t="s">
        <v>32</v>
      </c>
      <c r="H67" s="149">
        <v>498</v>
      </c>
      <c r="I67" s="54">
        <f t="shared" si="4"/>
        <v>22908</v>
      </c>
      <c r="J67" s="143" t="s">
        <v>118</v>
      </c>
    </row>
    <row r="68" spans="1:10" ht="18" customHeight="1" x14ac:dyDescent="0.25">
      <c r="A68" s="177"/>
      <c r="B68" s="144" t="s">
        <v>172</v>
      </c>
      <c r="C68" s="41"/>
      <c r="D68" s="15">
        <v>42</v>
      </c>
      <c r="E68" s="37" t="s">
        <v>42</v>
      </c>
      <c r="F68" s="35">
        <v>1</v>
      </c>
      <c r="G68" s="37" t="s">
        <v>32</v>
      </c>
      <c r="H68" s="149">
        <v>369</v>
      </c>
      <c r="I68" s="54">
        <f t="shared" ref="I68:I76" si="5">D68*F68*H68</f>
        <v>15498</v>
      </c>
      <c r="J68" s="143" t="s">
        <v>118</v>
      </c>
    </row>
    <row r="69" spans="1:10" ht="18" customHeight="1" x14ac:dyDescent="0.25">
      <c r="A69" s="177"/>
      <c r="B69" s="144" t="s">
        <v>173</v>
      </c>
      <c r="C69" s="41"/>
      <c r="D69" s="15">
        <v>42</v>
      </c>
      <c r="E69" s="37" t="s">
        <v>42</v>
      </c>
      <c r="F69" s="35">
        <v>1</v>
      </c>
      <c r="G69" s="37" t="s">
        <v>32</v>
      </c>
      <c r="H69" s="149">
        <v>335</v>
      </c>
      <c r="I69" s="54">
        <f t="shared" si="5"/>
        <v>14070</v>
      </c>
      <c r="J69" s="143" t="s">
        <v>118</v>
      </c>
    </row>
    <row r="70" spans="1:10" ht="18" customHeight="1" x14ac:dyDescent="0.25">
      <c r="A70" s="177"/>
      <c r="B70" s="144" t="s">
        <v>174</v>
      </c>
      <c r="C70" s="41"/>
      <c r="D70" s="15">
        <v>42</v>
      </c>
      <c r="E70" s="37" t="s">
        <v>42</v>
      </c>
      <c r="F70" s="35">
        <v>1</v>
      </c>
      <c r="G70" s="37" t="s">
        <v>32</v>
      </c>
      <c r="H70" s="149">
        <v>222</v>
      </c>
      <c r="I70" s="54">
        <f t="shared" si="5"/>
        <v>9324</v>
      </c>
      <c r="J70" s="143" t="s">
        <v>118</v>
      </c>
    </row>
    <row r="71" spans="1:10" ht="18" customHeight="1" x14ac:dyDescent="0.25">
      <c r="A71" s="177"/>
      <c r="B71" s="145" t="s">
        <v>175</v>
      </c>
      <c r="C71" s="63"/>
      <c r="D71" s="15">
        <v>42</v>
      </c>
      <c r="E71" s="37" t="s">
        <v>42</v>
      </c>
      <c r="F71" s="35">
        <v>1</v>
      </c>
      <c r="G71" s="37" t="s">
        <v>32</v>
      </c>
      <c r="H71" s="149">
        <v>260</v>
      </c>
      <c r="I71" s="54">
        <f t="shared" si="5"/>
        <v>10920</v>
      </c>
      <c r="J71" s="106"/>
    </row>
    <row r="72" spans="1:10" ht="18" customHeight="1" x14ac:dyDescent="0.25">
      <c r="A72" s="177"/>
      <c r="B72" s="144"/>
      <c r="C72" s="41"/>
      <c r="D72" s="15">
        <v>42</v>
      </c>
      <c r="E72" s="37" t="s">
        <v>42</v>
      </c>
      <c r="F72" s="35">
        <v>1</v>
      </c>
      <c r="G72" s="37" t="s">
        <v>32</v>
      </c>
      <c r="H72" s="149">
        <v>0</v>
      </c>
      <c r="I72" s="54">
        <f t="shared" si="5"/>
        <v>0</v>
      </c>
      <c r="J72" s="106"/>
    </row>
    <row r="73" spans="1:10" ht="18" customHeight="1" x14ac:dyDescent="0.25">
      <c r="A73" s="177"/>
      <c r="B73" s="144"/>
      <c r="C73" s="41"/>
      <c r="D73" s="15">
        <v>42</v>
      </c>
      <c r="E73" s="37" t="s">
        <v>42</v>
      </c>
      <c r="F73" s="35">
        <v>1</v>
      </c>
      <c r="G73" s="37" t="s">
        <v>32</v>
      </c>
      <c r="H73" s="149">
        <v>0</v>
      </c>
      <c r="I73" s="54">
        <f t="shared" si="5"/>
        <v>0</v>
      </c>
      <c r="J73" s="106"/>
    </row>
    <row r="74" spans="1:10" ht="18" customHeight="1" x14ac:dyDescent="0.25">
      <c r="A74" s="177"/>
      <c r="B74" s="145"/>
      <c r="C74" s="59"/>
      <c r="D74" s="15">
        <v>42</v>
      </c>
      <c r="E74" s="37" t="s">
        <v>42</v>
      </c>
      <c r="F74" s="35">
        <v>1</v>
      </c>
      <c r="G74" s="37" t="s">
        <v>32</v>
      </c>
      <c r="H74" s="149">
        <v>0</v>
      </c>
      <c r="I74" s="54">
        <f t="shared" si="5"/>
        <v>0</v>
      </c>
      <c r="J74" s="106"/>
    </row>
    <row r="75" spans="1:10" ht="18" customHeight="1" x14ac:dyDescent="0.25">
      <c r="A75" s="177"/>
      <c r="B75" s="145"/>
      <c r="C75" s="59"/>
      <c r="D75" s="15">
        <v>42</v>
      </c>
      <c r="E75" s="37" t="s">
        <v>42</v>
      </c>
      <c r="F75" s="35">
        <v>1</v>
      </c>
      <c r="G75" s="37" t="s">
        <v>32</v>
      </c>
      <c r="H75" s="149">
        <v>0</v>
      </c>
      <c r="I75" s="54">
        <f t="shared" si="5"/>
        <v>0</v>
      </c>
      <c r="J75" s="106"/>
    </row>
    <row r="76" spans="1:10" ht="18" customHeight="1" x14ac:dyDescent="0.25">
      <c r="A76" s="177"/>
      <c r="B76" s="145"/>
      <c r="C76" s="59"/>
      <c r="D76" s="15">
        <v>42</v>
      </c>
      <c r="E76" s="37" t="s">
        <v>42</v>
      </c>
      <c r="F76" s="35">
        <v>1</v>
      </c>
      <c r="G76" s="37" t="s">
        <v>32</v>
      </c>
      <c r="H76" s="149">
        <v>0</v>
      </c>
      <c r="I76" s="54">
        <f t="shared" si="5"/>
        <v>0</v>
      </c>
      <c r="J76" s="106"/>
    </row>
    <row r="77" spans="1:10" ht="19.5" customHeight="1" x14ac:dyDescent="0.25">
      <c r="A77" s="178"/>
      <c r="B77" s="146" t="s">
        <v>119</v>
      </c>
      <c r="C77" s="41"/>
      <c r="D77" s="15">
        <v>42</v>
      </c>
      <c r="E77" s="39" t="s">
        <v>42</v>
      </c>
      <c r="F77" s="40">
        <v>12</v>
      </c>
      <c r="G77" s="39" t="s">
        <v>120</v>
      </c>
      <c r="H77" s="149">
        <v>10</v>
      </c>
      <c r="I77" s="49">
        <f t="shared" ref="I77" si="6">D77*F77*H77</f>
        <v>5040</v>
      </c>
      <c r="J77" s="53" t="s">
        <v>121</v>
      </c>
    </row>
    <row r="78" spans="1:10" ht="32.65" customHeight="1" x14ac:dyDescent="0.25">
      <c r="A78" s="192" t="s">
        <v>122</v>
      </c>
      <c r="B78" s="193"/>
      <c r="C78" s="60"/>
      <c r="D78" s="21"/>
      <c r="E78" s="21"/>
      <c r="F78" s="21"/>
      <c r="G78" s="21"/>
      <c r="H78" s="22"/>
      <c r="I78" s="107">
        <f>SUM(I51:I77)</f>
        <v>242594</v>
      </c>
      <c r="J78" s="45"/>
    </row>
    <row r="79" spans="1:10" ht="18" customHeight="1" x14ac:dyDescent="0.25">
      <c r="A79" s="160" t="s">
        <v>123</v>
      </c>
      <c r="B79" s="161"/>
      <c r="C79" s="61" t="s">
        <v>124</v>
      </c>
      <c r="D79" s="58">
        <v>2</v>
      </c>
      <c r="E79" s="57" t="s">
        <v>42</v>
      </c>
      <c r="F79" s="58">
        <v>2</v>
      </c>
      <c r="G79" s="57" t="s">
        <v>62</v>
      </c>
      <c r="H79" s="149">
        <v>500</v>
      </c>
      <c r="I79" s="108">
        <f t="shared" ref="I79:I84" si="7">H79*F79*D79</f>
        <v>2000</v>
      </c>
      <c r="J79" s="53" t="s">
        <v>125</v>
      </c>
    </row>
    <row r="80" spans="1:10" ht="18" customHeight="1" x14ac:dyDescent="0.25">
      <c r="A80" s="162"/>
      <c r="B80" s="163"/>
      <c r="C80" s="62" t="s">
        <v>126</v>
      </c>
      <c r="D80" s="40">
        <v>2</v>
      </c>
      <c r="E80" s="39" t="s">
        <v>42</v>
      </c>
      <c r="F80" s="40">
        <v>5</v>
      </c>
      <c r="G80" s="39" t="s">
        <v>62</v>
      </c>
      <c r="H80" s="149">
        <v>2800</v>
      </c>
      <c r="I80" s="109">
        <f t="shared" si="7"/>
        <v>28000</v>
      </c>
      <c r="J80" s="53"/>
    </row>
    <row r="81" spans="1:217" ht="18" customHeight="1" x14ac:dyDescent="0.25">
      <c r="A81" s="162"/>
      <c r="B81" s="163"/>
      <c r="C81" s="63" t="s">
        <v>127</v>
      </c>
      <c r="D81" s="40">
        <v>4</v>
      </c>
      <c r="E81" s="39" t="s">
        <v>42</v>
      </c>
      <c r="F81" s="40">
        <v>10</v>
      </c>
      <c r="G81" s="39" t="s">
        <v>43</v>
      </c>
      <c r="H81" s="149">
        <v>185</v>
      </c>
      <c r="I81" s="109">
        <f t="shared" si="7"/>
        <v>7400</v>
      </c>
      <c r="J81" s="53"/>
    </row>
    <row r="82" spans="1:217" ht="18" customHeight="1" x14ac:dyDescent="0.25">
      <c r="A82" s="162"/>
      <c r="B82" s="163"/>
      <c r="C82" s="62" t="s">
        <v>128</v>
      </c>
      <c r="D82" s="40">
        <v>4</v>
      </c>
      <c r="E82" s="39" t="s">
        <v>42</v>
      </c>
      <c r="F82" s="40">
        <v>4</v>
      </c>
      <c r="G82" s="39" t="s">
        <v>24</v>
      </c>
      <c r="H82" s="149">
        <v>0</v>
      </c>
      <c r="I82" s="109">
        <f t="shared" si="7"/>
        <v>0</v>
      </c>
      <c r="J82" s="53"/>
    </row>
    <row r="83" spans="1:217" ht="18" customHeight="1" x14ac:dyDescent="0.25">
      <c r="A83" s="162"/>
      <c r="B83" s="163"/>
      <c r="C83" s="63" t="s">
        <v>129</v>
      </c>
      <c r="D83" s="40">
        <v>2</v>
      </c>
      <c r="E83" s="39" t="s">
        <v>42</v>
      </c>
      <c r="F83" s="40">
        <v>10</v>
      </c>
      <c r="G83" s="39" t="s">
        <v>43</v>
      </c>
      <c r="H83" s="149">
        <v>185</v>
      </c>
      <c r="I83" s="109">
        <f t="shared" si="7"/>
        <v>3700</v>
      </c>
      <c r="J83" s="53"/>
    </row>
    <row r="84" spans="1:217" ht="18" customHeight="1" x14ac:dyDescent="0.25">
      <c r="A84" s="164"/>
      <c r="B84" s="165"/>
      <c r="C84" s="62" t="s">
        <v>130</v>
      </c>
      <c r="D84" s="15">
        <v>42</v>
      </c>
      <c r="E84" s="16" t="s">
        <v>42</v>
      </c>
      <c r="F84" s="17">
        <v>5</v>
      </c>
      <c r="G84" s="39" t="s">
        <v>62</v>
      </c>
      <c r="H84" s="149">
        <v>56</v>
      </c>
      <c r="I84" s="109">
        <f t="shared" si="7"/>
        <v>11760</v>
      </c>
      <c r="J84" s="53"/>
    </row>
    <row r="85" spans="1:217" ht="30.75" customHeight="1" x14ac:dyDescent="0.25">
      <c r="A85" s="192" t="s">
        <v>131</v>
      </c>
      <c r="B85" s="193"/>
      <c r="C85" s="60"/>
      <c r="D85" s="21"/>
      <c r="E85" s="21"/>
      <c r="F85" s="21"/>
      <c r="G85" s="21"/>
      <c r="H85" s="22"/>
      <c r="I85" s="107">
        <f>SUM(I79:I84)</f>
        <v>52860</v>
      </c>
      <c r="J85" s="45"/>
    </row>
    <row r="86" spans="1:217" ht="27.25" customHeight="1" x14ac:dyDescent="0.25">
      <c r="A86" s="207" t="s">
        <v>132</v>
      </c>
      <c r="B86" s="208"/>
      <c r="C86" s="64"/>
      <c r="D86" s="65"/>
      <c r="E86" s="65"/>
      <c r="F86" s="65"/>
      <c r="G86" s="65"/>
      <c r="H86" s="65"/>
      <c r="I86" s="64">
        <f>SUM(I17,I26,I35,I44,I50,I78,I85)</f>
        <v>1583813</v>
      </c>
      <c r="J86" s="110"/>
    </row>
    <row r="87" spans="1:217" ht="27.25" customHeight="1" x14ac:dyDescent="0.25">
      <c r="A87" s="66" t="s">
        <v>133</v>
      </c>
      <c r="B87" s="67"/>
      <c r="C87" s="67"/>
      <c r="D87" s="68"/>
      <c r="E87" s="68" t="s">
        <v>134</v>
      </c>
      <c r="F87" s="68"/>
      <c r="G87" s="68"/>
      <c r="H87" s="69">
        <v>0.08</v>
      </c>
      <c r="I87" s="84">
        <f>I86*H87</f>
        <v>126705.04000000001</v>
      </c>
      <c r="J87" s="111"/>
    </row>
    <row r="88" spans="1:217" ht="18" customHeight="1" x14ac:dyDescent="0.25">
      <c r="A88" s="179" t="s">
        <v>135</v>
      </c>
      <c r="B88" s="70" t="s">
        <v>136</v>
      </c>
      <c r="C88" s="71" t="s">
        <v>137</v>
      </c>
      <c r="D88" s="17">
        <v>2</v>
      </c>
      <c r="E88" s="16" t="s">
        <v>42</v>
      </c>
      <c r="F88" s="17">
        <v>6</v>
      </c>
      <c r="G88" s="16" t="s">
        <v>62</v>
      </c>
      <c r="H88" s="149">
        <v>800</v>
      </c>
      <c r="I88" s="42">
        <f>D88*F88*H88</f>
        <v>9600</v>
      </c>
      <c r="J88" s="53"/>
    </row>
    <row r="89" spans="1:217" ht="18" customHeight="1" x14ac:dyDescent="0.25">
      <c r="A89" s="180"/>
      <c r="B89" s="70" t="s">
        <v>138</v>
      </c>
      <c r="C89" s="72"/>
      <c r="D89" s="17">
        <v>1</v>
      </c>
      <c r="E89" s="16" t="s">
        <v>42</v>
      </c>
      <c r="F89" s="17">
        <v>1</v>
      </c>
      <c r="G89" s="16" t="s">
        <v>139</v>
      </c>
      <c r="H89" s="36">
        <v>7332</v>
      </c>
      <c r="I89" s="42">
        <f>D89*F89*H89</f>
        <v>7332</v>
      </c>
      <c r="J89" s="47" t="s">
        <v>140</v>
      </c>
    </row>
    <row r="90" spans="1:217" ht="18" customHeight="1" x14ac:dyDescent="0.25">
      <c r="A90" s="180"/>
      <c r="B90" s="70" t="s">
        <v>141</v>
      </c>
      <c r="C90" s="73"/>
      <c r="D90" s="17">
        <v>1</v>
      </c>
      <c r="E90" s="16" t="s">
        <v>42</v>
      </c>
      <c r="F90" s="17">
        <v>1</v>
      </c>
      <c r="G90" s="16" t="s">
        <v>139</v>
      </c>
      <c r="H90" s="36">
        <v>11250</v>
      </c>
      <c r="I90" s="42">
        <f>D90*F90*H90</f>
        <v>11250</v>
      </c>
      <c r="J90" s="47" t="s">
        <v>140</v>
      </c>
    </row>
    <row r="91" spans="1:217" ht="18" customHeight="1" x14ac:dyDescent="0.25">
      <c r="A91" s="180"/>
      <c r="B91" s="74" t="s">
        <v>142</v>
      </c>
      <c r="C91" s="75"/>
      <c r="D91" s="76">
        <v>1</v>
      </c>
      <c r="E91" s="77" t="s">
        <v>23</v>
      </c>
      <c r="F91" s="17">
        <v>4</v>
      </c>
      <c r="G91" s="16" t="s">
        <v>24</v>
      </c>
      <c r="H91" s="36">
        <v>1350</v>
      </c>
      <c r="I91" s="42">
        <f>D91*F91*H91</f>
        <v>5400</v>
      </c>
      <c r="J91" s="106" t="s">
        <v>143</v>
      </c>
    </row>
    <row r="92" spans="1:217" ht="27.25" customHeight="1" x14ac:dyDescent="0.25">
      <c r="A92" s="192" t="s">
        <v>144</v>
      </c>
      <c r="B92" s="193"/>
      <c r="C92" s="44"/>
      <c r="D92" s="21"/>
      <c r="E92" s="21"/>
      <c r="F92" s="21"/>
      <c r="G92" s="21"/>
      <c r="H92" s="78"/>
      <c r="I92" s="44">
        <f>SUM(I88:I91)</f>
        <v>33582</v>
      </c>
      <c r="J92" s="45"/>
    </row>
    <row r="93" spans="1:217" s="1" customFormat="1" ht="58" customHeight="1" x14ac:dyDescent="0.25">
      <c r="A93" s="181" t="s">
        <v>145</v>
      </c>
      <c r="B93" s="79" t="s">
        <v>146</v>
      </c>
      <c r="C93" s="153" t="s">
        <v>188</v>
      </c>
      <c r="D93" s="24">
        <v>17</v>
      </c>
      <c r="E93" s="25" t="s">
        <v>42</v>
      </c>
      <c r="F93" s="24">
        <v>1</v>
      </c>
      <c r="G93" s="25" t="s">
        <v>139</v>
      </c>
      <c r="H93" s="142">
        <v>31850</v>
      </c>
      <c r="I93" s="46">
        <f t="shared" ref="I93:I95" si="8">D93*F93*H93</f>
        <v>541450</v>
      </c>
      <c r="J93" s="47" t="s">
        <v>190</v>
      </c>
      <c r="K93" s="112"/>
      <c r="L93" s="113"/>
      <c r="M93" s="112"/>
      <c r="N93" s="114"/>
      <c r="O93" s="115"/>
      <c r="P93" s="116"/>
      <c r="Q93" s="191"/>
      <c r="R93" s="191"/>
      <c r="S93" s="113"/>
      <c r="T93" s="112"/>
      <c r="U93" s="113"/>
      <c r="V93" s="112"/>
      <c r="W93" s="114"/>
      <c r="X93" s="115"/>
      <c r="Y93" s="116"/>
      <c r="Z93" s="191"/>
      <c r="AA93" s="191"/>
      <c r="AB93" s="113"/>
      <c r="AC93" s="112"/>
      <c r="AD93" s="113"/>
      <c r="AE93" s="112"/>
      <c r="AF93" s="114"/>
      <c r="AG93" s="115"/>
      <c r="AH93" s="116"/>
      <c r="AI93" s="191"/>
      <c r="AJ93" s="191"/>
      <c r="AK93" s="113"/>
      <c r="AL93" s="112"/>
      <c r="AM93" s="113"/>
      <c r="AN93" s="112"/>
      <c r="AO93" s="114"/>
      <c r="AP93" s="115"/>
      <c r="AQ93" s="116"/>
      <c r="AR93" s="191"/>
      <c r="AS93" s="191"/>
      <c r="AT93" s="113"/>
      <c r="AU93" s="112"/>
      <c r="AV93" s="113"/>
      <c r="AW93" s="112"/>
      <c r="AX93" s="114"/>
      <c r="AY93" s="115"/>
      <c r="AZ93" s="116"/>
      <c r="BA93" s="191"/>
      <c r="BB93" s="191"/>
      <c r="BC93" s="113"/>
      <c r="BD93" s="112"/>
      <c r="BE93" s="113"/>
      <c r="BF93" s="112"/>
      <c r="BG93" s="114"/>
      <c r="BH93" s="115"/>
      <c r="BI93" s="116"/>
      <c r="BJ93" s="191"/>
      <c r="BK93" s="191"/>
      <c r="BL93" s="113"/>
      <c r="BM93" s="112"/>
      <c r="BN93" s="113"/>
      <c r="BO93" s="112"/>
      <c r="BP93" s="114"/>
      <c r="BQ93" s="115"/>
      <c r="BR93" s="116"/>
      <c r="BS93" s="191"/>
      <c r="BT93" s="191"/>
      <c r="BU93" s="113"/>
      <c r="BV93" s="112"/>
      <c r="BW93" s="113"/>
      <c r="BX93" s="112"/>
      <c r="BY93" s="114"/>
      <c r="BZ93" s="115"/>
      <c r="CA93" s="116"/>
      <c r="CB93" s="191"/>
      <c r="CC93" s="191"/>
      <c r="CD93" s="113"/>
      <c r="CE93" s="112"/>
      <c r="CF93" s="113"/>
      <c r="CG93" s="112"/>
      <c r="CH93" s="114"/>
      <c r="CI93" s="115"/>
      <c r="CJ93" s="116"/>
      <c r="CK93" s="191"/>
      <c r="CL93" s="191"/>
      <c r="CM93" s="113"/>
      <c r="CN93" s="112"/>
      <c r="CO93" s="113"/>
      <c r="CP93" s="112"/>
      <c r="CQ93" s="114"/>
      <c r="CR93" s="115"/>
      <c r="CS93" s="116"/>
      <c r="CT93" s="191"/>
      <c r="CU93" s="191"/>
      <c r="CV93" s="113"/>
      <c r="CW93" s="112"/>
      <c r="CX93" s="113"/>
      <c r="CY93" s="112"/>
      <c r="CZ93" s="114"/>
      <c r="DA93" s="115"/>
      <c r="DB93" s="116"/>
      <c r="DC93" s="191"/>
      <c r="DD93" s="191"/>
      <c r="DE93" s="113"/>
      <c r="DF93" s="112"/>
      <c r="DG93" s="113"/>
      <c r="DH93" s="112"/>
      <c r="DI93" s="114"/>
      <c r="DJ93" s="115"/>
      <c r="DK93" s="116"/>
      <c r="DL93" s="191"/>
      <c r="DM93" s="191"/>
      <c r="DN93" s="113"/>
      <c r="DO93" s="112"/>
      <c r="DP93" s="113"/>
      <c r="DQ93" s="112"/>
      <c r="DR93" s="114"/>
      <c r="DS93" s="115"/>
      <c r="DT93" s="116"/>
      <c r="DU93" s="191"/>
      <c r="DV93" s="191"/>
      <c r="DW93" s="113"/>
      <c r="DX93" s="112"/>
      <c r="DY93" s="113"/>
      <c r="DZ93" s="112"/>
      <c r="EA93" s="114"/>
      <c r="EB93" s="115"/>
      <c r="EC93" s="116"/>
      <c r="ED93" s="191"/>
      <c r="EE93" s="191"/>
      <c r="EF93" s="113"/>
      <c r="EG93" s="112"/>
      <c r="EH93" s="113"/>
      <c r="EI93" s="112"/>
      <c r="EJ93" s="114"/>
      <c r="EK93" s="115"/>
      <c r="EL93" s="116"/>
      <c r="EM93" s="191"/>
      <c r="EN93" s="191"/>
      <c r="EO93" s="113"/>
      <c r="EP93" s="112"/>
      <c r="EQ93" s="113"/>
      <c r="ER93" s="112"/>
      <c r="ES93" s="114"/>
      <c r="ET93" s="115"/>
      <c r="EU93" s="116"/>
      <c r="EV93" s="191"/>
      <c r="EW93" s="191"/>
      <c r="EX93" s="113"/>
      <c r="EY93" s="112"/>
      <c r="EZ93" s="113"/>
      <c r="FA93" s="112"/>
      <c r="FB93" s="114"/>
      <c r="FC93" s="115"/>
      <c r="FD93" s="116"/>
      <c r="FE93" s="191"/>
      <c r="FF93" s="191"/>
      <c r="FG93" s="113"/>
      <c r="FH93" s="112"/>
      <c r="FI93" s="113"/>
      <c r="FJ93" s="112"/>
      <c r="FK93" s="114"/>
      <c r="FL93" s="115"/>
      <c r="FM93" s="116"/>
      <c r="FN93" s="191"/>
      <c r="FO93" s="191"/>
      <c r="FP93" s="113"/>
      <c r="FQ93" s="112"/>
      <c r="FR93" s="113"/>
      <c r="FS93" s="112"/>
      <c r="FT93" s="114"/>
      <c r="FU93" s="115"/>
      <c r="FV93" s="116"/>
      <c r="FW93" s="191"/>
      <c r="FX93" s="191"/>
      <c r="FY93" s="113"/>
      <c r="FZ93" s="112"/>
      <c r="GA93" s="113"/>
      <c r="GB93" s="112"/>
      <c r="GC93" s="114"/>
      <c r="GD93" s="115"/>
      <c r="GE93" s="116"/>
      <c r="GF93" s="191"/>
      <c r="GG93" s="191"/>
      <c r="GH93" s="113"/>
      <c r="GI93" s="112"/>
      <c r="GJ93" s="113"/>
      <c r="GK93" s="112"/>
      <c r="GL93" s="114"/>
      <c r="GM93" s="115"/>
      <c r="GN93" s="116"/>
      <c r="GO93" s="191"/>
      <c r="GP93" s="191"/>
      <c r="GQ93" s="113"/>
      <c r="GR93" s="112"/>
      <c r="GS93" s="113"/>
      <c r="GT93" s="112"/>
      <c r="GU93" s="114"/>
      <c r="GV93" s="115"/>
      <c r="GW93" s="116"/>
      <c r="GX93" s="191"/>
      <c r="GY93" s="191"/>
      <c r="GZ93" s="113"/>
      <c r="HA93" s="112"/>
      <c r="HB93" s="113"/>
      <c r="HC93" s="112"/>
      <c r="HD93" s="114"/>
      <c r="HE93" s="115"/>
      <c r="HF93" s="116"/>
      <c r="HG93" s="191"/>
      <c r="HH93" s="191"/>
      <c r="HI93" s="113"/>
    </row>
    <row r="94" spans="1:217" s="1" customFormat="1" ht="58" customHeight="1" x14ac:dyDescent="0.25">
      <c r="A94" s="181"/>
      <c r="B94" s="79" t="s">
        <v>147</v>
      </c>
      <c r="C94" s="153" t="s">
        <v>188</v>
      </c>
      <c r="D94" s="24">
        <v>9</v>
      </c>
      <c r="E94" s="25" t="s">
        <v>42</v>
      </c>
      <c r="F94" s="24">
        <v>1</v>
      </c>
      <c r="G94" s="25" t="s">
        <v>139</v>
      </c>
      <c r="H94" s="142">
        <v>7332</v>
      </c>
      <c r="I94" s="46">
        <f t="shared" si="8"/>
        <v>65988</v>
      </c>
      <c r="J94" s="47" t="s">
        <v>191</v>
      </c>
      <c r="K94" s="112"/>
      <c r="L94" s="113"/>
      <c r="M94" s="112"/>
      <c r="N94" s="114"/>
      <c r="O94" s="115"/>
      <c r="P94" s="116"/>
      <c r="Q94" s="191"/>
      <c r="R94" s="191"/>
      <c r="S94" s="113"/>
      <c r="T94" s="112"/>
      <c r="U94" s="113"/>
      <c r="V94" s="112"/>
      <c r="W94" s="114"/>
      <c r="X94" s="115"/>
      <c r="Y94" s="116"/>
      <c r="Z94" s="191"/>
      <c r="AA94" s="191"/>
      <c r="AB94" s="113"/>
      <c r="AC94" s="112"/>
      <c r="AD94" s="113"/>
      <c r="AE94" s="112"/>
      <c r="AF94" s="114"/>
      <c r="AG94" s="115"/>
      <c r="AH94" s="116"/>
      <c r="AI94" s="191"/>
      <c r="AJ94" s="191"/>
      <c r="AK94" s="113"/>
      <c r="AL94" s="112"/>
      <c r="AM94" s="113"/>
      <c r="AN94" s="112"/>
      <c r="AO94" s="114"/>
      <c r="AP94" s="115"/>
      <c r="AQ94" s="116"/>
      <c r="AR94" s="191"/>
      <c r="AS94" s="191"/>
      <c r="AT94" s="113"/>
      <c r="AU94" s="112"/>
      <c r="AV94" s="113"/>
      <c r="AW94" s="112"/>
      <c r="AX94" s="114"/>
      <c r="AY94" s="115"/>
      <c r="AZ94" s="116"/>
      <c r="BA94" s="191"/>
      <c r="BB94" s="191"/>
      <c r="BC94" s="113"/>
      <c r="BD94" s="112"/>
      <c r="BE94" s="113"/>
      <c r="BF94" s="112"/>
      <c r="BG94" s="114"/>
      <c r="BH94" s="115"/>
      <c r="BI94" s="116"/>
      <c r="BJ94" s="191"/>
      <c r="BK94" s="191"/>
      <c r="BL94" s="113"/>
      <c r="BM94" s="112"/>
      <c r="BN94" s="113"/>
      <c r="BO94" s="112"/>
      <c r="BP94" s="114"/>
      <c r="BQ94" s="115"/>
      <c r="BR94" s="116"/>
      <c r="BS94" s="191"/>
      <c r="BT94" s="191"/>
      <c r="BU94" s="113"/>
      <c r="BV94" s="112"/>
      <c r="BW94" s="113"/>
      <c r="BX94" s="112"/>
      <c r="BY94" s="114"/>
      <c r="BZ94" s="115"/>
      <c r="CA94" s="116"/>
      <c r="CB94" s="191"/>
      <c r="CC94" s="191"/>
      <c r="CD94" s="113"/>
      <c r="CE94" s="112"/>
      <c r="CF94" s="113"/>
      <c r="CG94" s="112"/>
      <c r="CH94" s="114"/>
      <c r="CI94" s="115"/>
      <c r="CJ94" s="116"/>
      <c r="CK94" s="191"/>
      <c r="CL94" s="191"/>
      <c r="CM94" s="113"/>
      <c r="CN94" s="112"/>
      <c r="CO94" s="113"/>
      <c r="CP94" s="112"/>
      <c r="CQ94" s="114"/>
      <c r="CR94" s="115"/>
      <c r="CS94" s="116"/>
      <c r="CT94" s="191"/>
      <c r="CU94" s="191"/>
      <c r="CV94" s="113"/>
      <c r="CW94" s="112"/>
      <c r="CX94" s="113"/>
      <c r="CY94" s="112"/>
      <c r="CZ94" s="114"/>
      <c r="DA94" s="115"/>
      <c r="DB94" s="116"/>
      <c r="DC94" s="191"/>
      <c r="DD94" s="191"/>
      <c r="DE94" s="113"/>
      <c r="DF94" s="112"/>
      <c r="DG94" s="113"/>
      <c r="DH94" s="112"/>
      <c r="DI94" s="114"/>
      <c r="DJ94" s="115"/>
      <c r="DK94" s="116"/>
      <c r="DL94" s="191"/>
      <c r="DM94" s="191"/>
      <c r="DN94" s="113"/>
      <c r="DO94" s="112"/>
      <c r="DP94" s="113"/>
      <c r="DQ94" s="112"/>
      <c r="DR94" s="114"/>
      <c r="DS94" s="115"/>
      <c r="DT94" s="116"/>
      <c r="DU94" s="191"/>
      <c r="DV94" s="191"/>
      <c r="DW94" s="113"/>
      <c r="DX94" s="112"/>
      <c r="DY94" s="113"/>
      <c r="DZ94" s="112"/>
      <c r="EA94" s="114"/>
      <c r="EB94" s="115"/>
      <c r="EC94" s="116"/>
      <c r="ED94" s="191"/>
      <c r="EE94" s="191"/>
      <c r="EF94" s="113"/>
      <c r="EG94" s="112"/>
      <c r="EH94" s="113"/>
      <c r="EI94" s="112"/>
      <c r="EJ94" s="114"/>
      <c r="EK94" s="115"/>
      <c r="EL94" s="116"/>
      <c r="EM94" s="191"/>
      <c r="EN94" s="191"/>
      <c r="EO94" s="113"/>
      <c r="EP94" s="112"/>
      <c r="EQ94" s="113"/>
      <c r="ER94" s="112"/>
      <c r="ES94" s="114"/>
      <c r="ET94" s="115"/>
      <c r="EU94" s="116"/>
      <c r="EV94" s="191"/>
      <c r="EW94" s="191"/>
      <c r="EX94" s="113"/>
      <c r="EY94" s="112"/>
      <c r="EZ94" s="113"/>
      <c r="FA94" s="112"/>
      <c r="FB94" s="114"/>
      <c r="FC94" s="115"/>
      <c r="FD94" s="116"/>
      <c r="FE94" s="191"/>
      <c r="FF94" s="191"/>
      <c r="FG94" s="113"/>
      <c r="FH94" s="112"/>
      <c r="FI94" s="113"/>
      <c r="FJ94" s="112"/>
      <c r="FK94" s="114"/>
      <c r="FL94" s="115"/>
      <c r="FM94" s="116"/>
      <c r="FN94" s="191"/>
      <c r="FO94" s="191"/>
      <c r="FP94" s="113"/>
      <c r="FQ94" s="112"/>
      <c r="FR94" s="113"/>
      <c r="FS94" s="112"/>
      <c r="FT94" s="114"/>
      <c r="FU94" s="115"/>
      <c r="FV94" s="116"/>
      <c r="FW94" s="191"/>
      <c r="FX94" s="191"/>
      <c r="FY94" s="113"/>
      <c r="FZ94" s="112"/>
      <c r="GA94" s="113"/>
      <c r="GB94" s="112"/>
      <c r="GC94" s="114"/>
      <c r="GD94" s="115"/>
      <c r="GE94" s="116"/>
      <c r="GF94" s="191"/>
      <c r="GG94" s="191"/>
      <c r="GH94" s="113"/>
      <c r="GI94" s="112"/>
      <c r="GJ94" s="113"/>
      <c r="GK94" s="112"/>
      <c r="GL94" s="114"/>
      <c r="GM94" s="115"/>
      <c r="GN94" s="116"/>
      <c r="GO94" s="191"/>
      <c r="GP94" s="191"/>
      <c r="GQ94" s="113"/>
      <c r="GR94" s="112"/>
      <c r="GS94" s="113"/>
      <c r="GT94" s="112"/>
      <c r="GU94" s="114"/>
      <c r="GV94" s="115"/>
      <c r="GW94" s="116"/>
      <c r="GX94" s="191"/>
      <c r="GY94" s="191"/>
      <c r="GZ94" s="113"/>
      <c r="HA94" s="112"/>
      <c r="HB94" s="113"/>
      <c r="HC94" s="112"/>
      <c r="HD94" s="114"/>
      <c r="HE94" s="115"/>
      <c r="HF94" s="116"/>
      <c r="HG94" s="191"/>
      <c r="HH94" s="191"/>
      <c r="HI94" s="113"/>
    </row>
    <row r="95" spans="1:217" s="1" customFormat="1" ht="58" customHeight="1" x14ac:dyDescent="0.25">
      <c r="A95" s="182"/>
      <c r="B95" s="79" t="s">
        <v>148</v>
      </c>
      <c r="C95" s="153" t="s">
        <v>189</v>
      </c>
      <c r="D95" s="24">
        <v>16</v>
      </c>
      <c r="E95" s="25" t="s">
        <v>42</v>
      </c>
      <c r="F95" s="24">
        <v>1</v>
      </c>
      <c r="G95" s="25" t="s">
        <v>139</v>
      </c>
      <c r="H95" s="142">
        <v>32438</v>
      </c>
      <c r="I95" s="46">
        <f t="shared" si="8"/>
        <v>519008</v>
      </c>
      <c r="J95" s="47" t="s">
        <v>190</v>
      </c>
      <c r="K95" s="112"/>
      <c r="L95" s="113"/>
      <c r="M95" s="112"/>
      <c r="N95" s="114"/>
      <c r="O95" s="115"/>
      <c r="P95" s="116"/>
      <c r="Q95" s="137"/>
      <c r="R95" s="137"/>
      <c r="S95" s="113"/>
      <c r="T95" s="112"/>
      <c r="U95" s="113"/>
      <c r="V95" s="112"/>
      <c r="W95" s="114"/>
      <c r="X95" s="115"/>
      <c r="Y95" s="116"/>
      <c r="Z95" s="137"/>
      <c r="AA95" s="137"/>
      <c r="AB95" s="113"/>
      <c r="AC95" s="112"/>
      <c r="AD95" s="113"/>
      <c r="AE95" s="112"/>
      <c r="AF95" s="114"/>
      <c r="AG95" s="115"/>
      <c r="AH95" s="116"/>
      <c r="AI95" s="137"/>
      <c r="AJ95" s="137"/>
      <c r="AK95" s="113"/>
      <c r="AL95" s="112"/>
      <c r="AM95" s="113"/>
      <c r="AN95" s="112"/>
      <c r="AO95" s="114"/>
      <c r="AP95" s="115"/>
      <c r="AQ95" s="116"/>
      <c r="AR95" s="137"/>
      <c r="AS95" s="137"/>
      <c r="AT95" s="113"/>
      <c r="AU95" s="112"/>
      <c r="AV95" s="113"/>
      <c r="AW95" s="112"/>
      <c r="AX95" s="114"/>
      <c r="AY95" s="115"/>
      <c r="AZ95" s="116"/>
      <c r="BA95" s="137"/>
      <c r="BB95" s="137"/>
      <c r="BC95" s="113"/>
      <c r="BD95" s="112"/>
      <c r="BE95" s="113"/>
      <c r="BF95" s="112"/>
      <c r="BG95" s="114"/>
      <c r="BH95" s="115"/>
      <c r="BI95" s="116"/>
      <c r="BJ95" s="137"/>
      <c r="BK95" s="137"/>
      <c r="BL95" s="113"/>
      <c r="BM95" s="112"/>
      <c r="BN95" s="113"/>
      <c r="BO95" s="112"/>
      <c r="BP95" s="114"/>
      <c r="BQ95" s="115"/>
      <c r="BR95" s="116"/>
      <c r="BS95" s="137"/>
      <c r="BT95" s="137"/>
      <c r="BU95" s="113"/>
      <c r="BV95" s="112"/>
      <c r="BW95" s="113"/>
      <c r="BX95" s="112"/>
      <c r="BY95" s="114"/>
      <c r="BZ95" s="115"/>
      <c r="CA95" s="116"/>
      <c r="CB95" s="137"/>
      <c r="CC95" s="137"/>
      <c r="CD95" s="113"/>
      <c r="CE95" s="112"/>
      <c r="CF95" s="113"/>
      <c r="CG95" s="112"/>
      <c r="CH95" s="114"/>
      <c r="CI95" s="115"/>
      <c r="CJ95" s="116"/>
      <c r="CK95" s="137"/>
      <c r="CL95" s="137"/>
      <c r="CM95" s="113"/>
      <c r="CN95" s="112"/>
      <c r="CO95" s="113"/>
      <c r="CP95" s="112"/>
      <c r="CQ95" s="114"/>
      <c r="CR95" s="115"/>
      <c r="CS95" s="116"/>
      <c r="CT95" s="137"/>
      <c r="CU95" s="137"/>
      <c r="CV95" s="113"/>
      <c r="CW95" s="112"/>
      <c r="CX95" s="113"/>
      <c r="CY95" s="112"/>
      <c r="CZ95" s="114"/>
      <c r="DA95" s="115"/>
      <c r="DB95" s="116"/>
      <c r="DC95" s="137"/>
      <c r="DD95" s="137"/>
      <c r="DE95" s="113"/>
      <c r="DF95" s="112"/>
      <c r="DG95" s="113"/>
      <c r="DH95" s="112"/>
      <c r="DI95" s="114"/>
      <c r="DJ95" s="115"/>
      <c r="DK95" s="116"/>
      <c r="DL95" s="137"/>
      <c r="DM95" s="137"/>
      <c r="DN95" s="113"/>
      <c r="DO95" s="112"/>
      <c r="DP95" s="113"/>
      <c r="DQ95" s="112"/>
      <c r="DR95" s="114"/>
      <c r="DS95" s="115"/>
      <c r="DT95" s="116"/>
      <c r="DU95" s="137"/>
      <c r="DV95" s="137"/>
      <c r="DW95" s="113"/>
      <c r="DX95" s="112"/>
      <c r="DY95" s="113"/>
      <c r="DZ95" s="112"/>
      <c r="EA95" s="114"/>
      <c r="EB95" s="115"/>
      <c r="EC95" s="116"/>
      <c r="ED95" s="137"/>
      <c r="EE95" s="137"/>
      <c r="EF95" s="113"/>
      <c r="EG95" s="112"/>
      <c r="EH95" s="113"/>
      <c r="EI95" s="112"/>
      <c r="EJ95" s="114"/>
      <c r="EK95" s="115"/>
      <c r="EL95" s="116"/>
      <c r="EM95" s="137"/>
      <c r="EN95" s="137"/>
      <c r="EO95" s="113"/>
      <c r="EP95" s="112"/>
      <c r="EQ95" s="113"/>
      <c r="ER95" s="112"/>
      <c r="ES95" s="114"/>
      <c r="ET95" s="115"/>
      <c r="EU95" s="116"/>
      <c r="EV95" s="137"/>
      <c r="EW95" s="137"/>
      <c r="EX95" s="113"/>
      <c r="EY95" s="112"/>
      <c r="EZ95" s="113"/>
      <c r="FA95" s="112"/>
      <c r="FB95" s="114"/>
      <c r="FC95" s="115"/>
      <c r="FD95" s="116"/>
      <c r="FE95" s="137"/>
      <c r="FF95" s="137"/>
      <c r="FG95" s="113"/>
      <c r="FH95" s="112"/>
      <c r="FI95" s="113"/>
      <c r="FJ95" s="112"/>
      <c r="FK95" s="114"/>
      <c r="FL95" s="115"/>
      <c r="FM95" s="116"/>
      <c r="FN95" s="137"/>
      <c r="FO95" s="137"/>
      <c r="FP95" s="113"/>
      <c r="FQ95" s="112"/>
      <c r="FR95" s="113"/>
      <c r="FS95" s="112"/>
      <c r="FT95" s="114"/>
      <c r="FU95" s="115"/>
      <c r="FV95" s="116"/>
      <c r="FW95" s="137"/>
      <c r="FX95" s="137"/>
      <c r="FY95" s="113"/>
      <c r="FZ95" s="112"/>
      <c r="GA95" s="113"/>
      <c r="GB95" s="112"/>
      <c r="GC95" s="114"/>
      <c r="GD95" s="115"/>
      <c r="GE95" s="116"/>
      <c r="GF95" s="137"/>
      <c r="GG95" s="137"/>
      <c r="GH95" s="113"/>
      <c r="GI95" s="112"/>
      <c r="GJ95" s="113"/>
      <c r="GK95" s="112"/>
      <c r="GL95" s="114"/>
      <c r="GM95" s="115"/>
      <c r="GN95" s="116"/>
      <c r="GO95" s="137"/>
      <c r="GP95" s="137"/>
      <c r="GQ95" s="113"/>
      <c r="GR95" s="112"/>
      <c r="GS95" s="113"/>
      <c r="GT95" s="112"/>
      <c r="GU95" s="114"/>
      <c r="GV95" s="115"/>
      <c r="GW95" s="116"/>
      <c r="GX95" s="137"/>
      <c r="GY95" s="137"/>
      <c r="GZ95" s="113"/>
      <c r="HA95" s="112"/>
      <c r="HB95" s="113"/>
      <c r="HC95" s="112"/>
      <c r="HD95" s="114"/>
      <c r="HE95" s="115"/>
      <c r="HF95" s="116"/>
      <c r="HG95" s="137"/>
      <c r="HH95" s="137"/>
      <c r="HI95" s="113"/>
    </row>
    <row r="96" spans="1:217" ht="21" customHeight="1" x14ac:dyDescent="0.25">
      <c r="A96" s="180"/>
      <c r="B96" s="80" t="s">
        <v>149</v>
      </c>
      <c r="C96" s="80" t="s">
        <v>150</v>
      </c>
      <c r="D96" s="15">
        <v>5</v>
      </c>
      <c r="E96" s="16" t="s">
        <v>42</v>
      </c>
      <c r="F96" s="17">
        <v>1</v>
      </c>
      <c r="G96" s="16" t="s">
        <v>139</v>
      </c>
      <c r="H96" s="139">
        <v>2000</v>
      </c>
      <c r="I96" s="42">
        <f t="shared" ref="I96:I97" si="9">D96*F96*H96</f>
        <v>10000</v>
      </c>
      <c r="J96" s="106" t="s">
        <v>151</v>
      </c>
      <c r="K96" s="117"/>
      <c r="L96" s="118"/>
      <c r="M96" s="117"/>
      <c r="N96" s="119"/>
      <c r="O96" s="120"/>
      <c r="P96" s="121"/>
      <c r="Q96" s="138"/>
      <c r="R96" s="138"/>
      <c r="S96" s="118"/>
      <c r="T96" s="117"/>
      <c r="U96" s="118"/>
      <c r="V96" s="117"/>
      <c r="W96" s="119"/>
      <c r="X96" s="120"/>
      <c r="Y96" s="121"/>
      <c r="Z96" s="138"/>
      <c r="AA96" s="138"/>
      <c r="AB96" s="118"/>
      <c r="AC96" s="117"/>
      <c r="AD96" s="118"/>
      <c r="AE96" s="117"/>
      <c r="AF96" s="119"/>
      <c r="AG96" s="120"/>
      <c r="AH96" s="121"/>
      <c r="AI96" s="138"/>
      <c r="AJ96" s="138"/>
      <c r="AK96" s="118"/>
      <c r="AL96" s="117"/>
      <c r="AM96" s="118"/>
      <c r="AN96" s="117"/>
      <c r="AO96" s="119"/>
      <c r="AP96" s="120"/>
      <c r="AQ96" s="121"/>
      <c r="AR96" s="138"/>
      <c r="AS96" s="138"/>
      <c r="AT96" s="118"/>
      <c r="AU96" s="117"/>
      <c r="AV96" s="118"/>
      <c r="AW96" s="117"/>
      <c r="AX96" s="119"/>
      <c r="AY96" s="120"/>
      <c r="AZ96" s="121"/>
      <c r="BA96" s="138"/>
      <c r="BB96" s="138"/>
      <c r="BC96" s="118"/>
      <c r="BD96" s="117"/>
      <c r="BE96" s="118"/>
      <c r="BF96" s="117"/>
      <c r="BG96" s="119"/>
      <c r="BH96" s="120"/>
      <c r="BI96" s="121"/>
      <c r="BJ96" s="138"/>
      <c r="BK96" s="138"/>
      <c r="BL96" s="118"/>
      <c r="BM96" s="117"/>
      <c r="BN96" s="118"/>
      <c r="BO96" s="117"/>
      <c r="BP96" s="119"/>
      <c r="BQ96" s="120"/>
      <c r="BR96" s="121"/>
      <c r="BS96" s="138"/>
      <c r="BT96" s="138"/>
      <c r="BU96" s="118"/>
      <c r="BV96" s="117"/>
      <c r="BW96" s="118"/>
      <c r="BX96" s="117"/>
      <c r="BY96" s="119"/>
      <c r="BZ96" s="120"/>
      <c r="CA96" s="121"/>
      <c r="CB96" s="138"/>
      <c r="CC96" s="138"/>
      <c r="CD96" s="118"/>
      <c r="CE96" s="117"/>
      <c r="CF96" s="118"/>
      <c r="CG96" s="117"/>
      <c r="CH96" s="119"/>
      <c r="CI96" s="120"/>
      <c r="CJ96" s="121"/>
      <c r="CK96" s="138"/>
      <c r="CL96" s="138"/>
      <c r="CM96" s="118"/>
      <c r="CN96" s="117"/>
      <c r="CO96" s="118"/>
      <c r="CP96" s="117"/>
      <c r="CQ96" s="119"/>
      <c r="CR96" s="120"/>
      <c r="CS96" s="121"/>
      <c r="CT96" s="138"/>
      <c r="CU96" s="138"/>
      <c r="CV96" s="118"/>
      <c r="CW96" s="117"/>
      <c r="CX96" s="118"/>
      <c r="CY96" s="117"/>
      <c r="CZ96" s="119"/>
      <c r="DA96" s="120"/>
      <c r="DB96" s="121"/>
      <c r="DC96" s="138"/>
      <c r="DD96" s="138"/>
      <c r="DE96" s="118"/>
      <c r="DF96" s="117"/>
      <c r="DG96" s="118"/>
      <c r="DH96" s="117"/>
      <c r="DI96" s="119"/>
      <c r="DJ96" s="120"/>
      <c r="DK96" s="121"/>
      <c r="DL96" s="138"/>
      <c r="DM96" s="138"/>
      <c r="DN96" s="118"/>
      <c r="DO96" s="117"/>
      <c r="DP96" s="118"/>
      <c r="DQ96" s="117"/>
      <c r="DR96" s="119"/>
      <c r="DS96" s="120"/>
      <c r="DT96" s="121"/>
      <c r="DU96" s="138"/>
      <c r="DV96" s="138"/>
      <c r="DW96" s="118"/>
      <c r="DX96" s="117"/>
      <c r="DY96" s="118"/>
      <c r="DZ96" s="117"/>
      <c r="EA96" s="119"/>
      <c r="EB96" s="120"/>
      <c r="EC96" s="121"/>
      <c r="ED96" s="138"/>
      <c r="EE96" s="138"/>
      <c r="EF96" s="118"/>
      <c r="EG96" s="117"/>
      <c r="EH96" s="118"/>
      <c r="EI96" s="117"/>
      <c r="EJ96" s="119"/>
      <c r="EK96" s="120"/>
      <c r="EL96" s="121"/>
      <c r="EM96" s="138"/>
      <c r="EN96" s="138"/>
      <c r="EO96" s="118"/>
      <c r="EP96" s="117"/>
      <c r="EQ96" s="118"/>
      <c r="ER96" s="117"/>
      <c r="ES96" s="119"/>
      <c r="ET96" s="120"/>
      <c r="EU96" s="121"/>
      <c r="EV96" s="138"/>
      <c r="EW96" s="138"/>
      <c r="EX96" s="118"/>
      <c r="EY96" s="117"/>
      <c r="EZ96" s="118"/>
      <c r="FA96" s="117"/>
      <c r="FB96" s="119"/>
      <c r="FC96" s="120"/>
      <c r="FD96" s="121"/>
      <c r="FE96" s="138"/>
      <c r="FF96" s="138"/>
      <c r="FG96" s="118"/>
      <c r="FH96" s="117"/>
      <c r="FI96" s="118"/>
      <c r="FJ96" s="117"/>
      <c r="FK96" s="119"/>
      <c r="FL96" s="120"/>
      <c r="FM96" s="121"/>
      <c r="FN96" s="138"/>
      <c r="FO96" s="138"/>
      <c r="FP96" s="118"/>
      <c r="FQ96" s="117"/>
      <c r="FR96" s="118"/>
      <c r="FS96" s="117"/>
      <c r="FT96" s="119"/>
      <c r="FU96" s="120"/>
      <c r="FV96" s="121"/>
      <c r="FW96" s="138"/>
      <c r="FX96" s="138"/>
      <c r="FY96" s="118"/>
      <c r="FZ96" s="117"/>
      <c r="GA96" s="118"/>
      <c r="GB96" s="117"/>
      <c r="GC96" s="119"/>
      <c r="GD96" s="120"/>
      <c r="GE96" s="121"/>
      <c r="GF96" s="138"/>
      <c r="GG96" s="138"/>
      <c r="GH96" s="118"/>
      <c r="GI96" s="117"/>
      <c r="GJ96" s="118"/>
      <c r="GK96" s="117"/>
      <c r="GL96" s="119"/>
      <c r="GM96" s="120"/>
      <c r="GN96" s="121"/>
      <c r="GO96" s="138"/>
      <c r="GP96" s="138"/>
      <c r="GQ96" s="118"/>
      <c r="GR96" s="117"/>
      <c r="GS96" s="118"/>
      <c r="GT96" s="117"/>
      <c r="GU96" s="119"/>
      <c r="GV96" s="120"/>
      <c r="GW96" s="121"/>
      <c r="GX96" s="138"/>
      <c r="GY96" s="138"/>
      <c r="GZ96" s="118"/>
      <c r="HA96" s="117"/>
      <c r="HB96" s="118"/>
      <c r="HC96" s="117"/>
      <c r="HD96" s="119"/>
      <c r="HE96" s="120"/>
      <c r="HF96" s="121"/>
      <c r="HG96" s="138"/>
      <c r="HH96" s="138"/>
      <c r="HI96" s="118"/>
    </row>
    <row r="97" spans="1:217" ht="21.75" customHeight="1" x14ac:dyDescent="0.25">
      <c r="A97" s="183"/>
      <c r="B97" s="81" t="s">
        <v>152</v>
      </c>
      <c r="C97" s="82" t="s">
        <v>153</v>
      </c>
      <c r="D97" s="17">
        <v>20</v>
      </c>
      <c r="E97" s="16" t="s">
        <v>42</v>
      </c>
      <c r="F97" s="17">
        <v>1</v>
      </c>
      <c r="G97" s="16" t="s">
        <v>139</v>
      </c>
      <c r="H97" s="139">
        <v>2200</v>
      </c>
      <c r="I97" s="42">
        <f t="shared" si="9"/>
        <v>44000</v>
      </c>
      <c r="J97" s="106" t="s">
        <v>151</v>
      </c>
      <c r="K97" s="117"/>
      <c r="L97" s="118"/>
      <c r="M97" s="117"/>
      <c r="N97" s="119"/>
      <c r="O97" s="120"/>
      <c r="P97" s="121"/>
      <c r="Q97" s="138"/>
      <c r="R97" s="138"/>
      <c r="S97" s="118"/>
      <c r="T97" s="117"/>
      <c r="U97" s="118"/>
      <c r="V97" s="117"/>
      <c r="W97" s="119"/>
      <c r="X97" s="120"/>
      <c r="Y97" s="121"/>
      <c r="Z97" s="138"/>
      <c r="AA97" s="138"/>
      <c r="AB97" s="118"/>
      <c r="AC97" s="117"/>
      <c r="AD97" s="118"/>
      <c r="AE97" s="117"/>
      <c r="AF97" s="119"/>
      <c r="AG97" s="120"/>
      <c r="AH97" s="121"/>
      <c r="AI97" s="138"/>
      <c r="AJ97" s="138"/>
      <c r="AK97" s="118"/>
      <c r="AL97" s="117"/>
      <c r="AM97" s="118"/>
      <c r="AN97" s="117"/>
      <c r="AO97" s="119"/>
      <c r="AP97" s="120"/>
      <c r="AQ97" s="121"/>
      <c r="AR97" s="138"/>
      <c r="AS97" s="138"/>
      <c r="AT97" s="118"/>
      <c r="AU97" s="117"/>
      <c r="AV97" s="118"/>
      <c r="AW97" s="117"/>
      <c r="AX97" s="119"/>
      <c r="AY97" s="120"/>
      <c r="AZ97" s="121"/>
      <c r="BA97" s="138"/>
      <c r="BB97" s="138"/>
      <c r="BC97" s="118"/>
      <c r="BD97" s="117"/>
      <c r="BE97" s="118"/>
      <c r="BF97" s="117"/>
      <c r="BG97" s="119"/>
      <c r="BH97" s="120"/>
      <c r="BI97" s="121"/>
      <c r="BJ97" s="138"/>
      <c r="BK97" s="138"/>
      <c r="BL97" s="118"/>
      <c r="BM97" s="117"/>
      <c r="BN97" s="118"/>
      <c r="BO97" s="117"/>
      <c r="BP97" s="119"/>
      <c r="BQ97" s="120"/>
      <c r="BR97" s="121"/>
      <c r="BS97" s="138"/>
      <c r="BT97" s="138"/>
      <c r="BU97" s="118"/>
      <c r="BV97" s="117"/>
      <c r="BW97" s="118"/>
      <c r="BX97" s="117"/>
      <c r="BY97" s="119"/>
      <c r="BZ97" s="120"/>
      <c r="CA97" s="121"/>
      <c r="CB97" s="138"/>
      <c r="CC97" s="138"/>
      <c r="CD97" s="118"/>
      <c r="CE97" s="117"/>
      <c r="CF97" s="118"/>
      <c r="CG97" s="117"/>
      <c r="CH97" s="119"/>
      <c r="CI97" s="120"/>
      <c r="CJ97" s="121"/>
      <c r="CK97" s="138"/>
      <c r="CL97" s="138"/>
      <c r="CM97" s="118"/>
      <c r="CN97" s="117"/>
      <c r="CO97" s="118"/>
      <c r="CP97" s="117"/>
      <c r="CQ97" s="119"/>
      <c r="CR97" s="120"/>
      <c r="CS97" s="121"/>
      <c r="CT97" s="138"/>
      <c r="CU97" s="138"/>
      <c r="CV97" s="118"/>
      <c r="CW97" s="117"/>
      <c r="CX97" s="118"/>
      <c r="CY97" s="117"/>
      <c r="CZ97" s="119"/>
      <c r="DA97" s="120"/>
      <c r="DB97" s="121"/>
      <c r="DC97" s="138"/>
      <c r="DD97" s="138"/>
      <c r="DE97" s="118"/>
      <c r="DF97" s="117"/>
      <c r="DG97" s="118"/>
      <c r="DH97" s="117"/>
      <c r="DI97" s="119"/>
      <c r="DJ97" s="120"/>
      <c r="DK97" s="121"/>
      <c r="DL97" s="138"/>
      <c r="DM97" s="138"/>
      <c r="DN97" s="118"/>
      <c r="DO97" s="117"/>
      <c r="DP97" s="118"/>
      <c r="DQ97" s="117"/>
      <c r="DR97" s="119"/>
      <c r="DS97" s="120"/>
      <c r="DT97" s="121"/>
      <c r="DU97" s="138"/>
      <c r="DV97" s="138"/>
      <c r="DW97" s="118"/>
      <c r="DX97" s="117"/>
      <c r="DY97" s="118"/>
      <c r="DZ97" s="117"/>
      <c r="EA97" s="119"/>
      <c r="EB97" s="120"/>
      <c r="EC97" s="121"/>
      <c r="ED97" s="138"/>
      <c r="EE97" s="138"/>
      <c r="EF97" s="118"/>
      <c r="EG97" s="117"/>
      <c r="EH97" s="118"/>
      <c r="EI97" s="117"/>
      <c r="EJ97" s="119"/>
      <c r="EK97" s="120"/>
      <c r="EL97" s="121"/>
      <c r="EM97" s="138"/>
      <c r="EN97" s="138"/>
      <c r="EO97" s="118"/>
      <c r="EP97" s="117"/>
      <c r="EQ97" s="118"/>
      <c r="ER97" s="117"/>
      <c r="ES97" s="119"/>
      <c r="ET97" s="120"/>
      <c r="EU97" s="121"/>
      <c r="EV97" s="138"/>
      <c r="EW97" s="138"/>
      <c r="EX97" s="118"/>
      <c r="EY97" s="117"/>
      <c r="EZ97" s="118"/>
      <c r="FA97" s="117"/>
      <c r="FB97" s="119"/>
      <c r="FC97" s="120"/>
      <c r="FD97" s="121"/>
      <c r="FE97" s="138"/>
      <c r="FF97" s="138"/>
      <c r="FG97" s="118"/>
      <c r="FH97" s="117"/>
      <c r="FI97" s="118"/>
      <c r="FJ97" s="117"/>
      <c r="FK97" s="119"/>
      <c r="FL97" s="120"/>
      <c r="FM97" s="121"/>
      <c r="FN97" s="138"/>
      <c r="FO97" s="138"/>
      <c r="FP97" s="118"/>
      <c r="FQ97" s="117"/>
      <c r="FR97" s="118"/>
      <c r="FS97" s="117"/>
      <c r="FT97" s="119"/>
      <c r="FU97" s="120"/>
      <c r="FV97" s="121"/>
      <c r="FW97" s="138"/>
      <c r="FX97" s="138"/>
      <c r="FY97" s="118"/>
      <c r="FZ97" s="117"/>
      <c r="GA97" s="118"/>
      <c r="GB97" s="117"/>
      <c r="GC97" s="119"/>
      <c r="GD97" s="120"/>
      <c r="GE97" s="121"/>
      <c r="GF97" s="138"/>
      <c r="GG97" s="138"/>
      <c r="GH97" s="118"/>
      <c r="GI97" s="117"/>
      <c r="GJ97" s="118"/>
      <c r="GK97" s="117"/>
      <c r="GL97" s="119"/>
      <c r="GM97" s="120"/>
      <c r="GN97" s="121"/>
      <c r="GO97" s="138"/>
      <c r="GP97" s="138"/>
      <c r="GQ97" s="118"/>
      <c r="GR97" s="117"/>
      <c r="GS97" s="118"/>
      <c r="GT97" s="117"/>
      <c r="GU97" s="119"/>
      <c r="GV97" s="120"/>
      <c r="GW97" s="121"/>
      <c r="GX97" s="138"/>
      <c r="GY97" s="138"/>
      <c r="GZ97" s="118"/>
      <c r="HA97" s="117"/>
      <c r="HB97" s="118"/>
      <c r="HC97" s="117"/>
      <c r="HD97" s="119"/>
      <c r="HE97" s="120"/>
      <c r="HF97" s="121"/>
      <c r="HG97" s="138"/>
      <c r="HH97" s="138"/>
      <c r="HI97" s="118"/>
    </row>
    <row r="98" spans="1:217" ht="27.25" customHeight="1" x14ac:dyDescent="0.25">
      <c r="A98" s="192" t="s">
        <v>154</v>
      </c>
      <c r="B98" s="193"/>
      <c r="C98" s="44"/>
      <c r="D98" s="83"/>
      <c r="E98" s="83"/>
      <c r="F98" s="83"/>
      <c r="G98" s="83"/>
      <c r="H98" s="78"/>
      <c r="I98" s="44">
        <f>SUM(I93:I97)</f>
        <v>1180446</v>
      </c>
      <c r="J98" s="122"/>
    </row>
    <row r="99" spans="1:217" s="4" customFormat="1" ht="30" customHeight="1" x14ac:dyDescent="0.25">
      <c r="A99" s="159" t="s">
        <v>155</v>
      </c>
      <c r="B99" s="159"/>
      <c r="C99" s="202"/>
      <c r="D99" s="194">
        <f>SUM(D93:D95)</f>
        <v>42</v>
      </c>
      <c r="E99" s="195"/>
      <c r="F99" s="196"/>
      <c r="G99" s="12" t="s">
        <v>156</v>
      </c>
      <c r="H99" s="84">
        <v>200</v>
      </c>
      <c r="I99" s="84">
        <f t="shared" ref="I99:I101" si="10">D99*H99</f>
        <v>8400</v>
      </c>
      <c r="J99" s="123" t="s">
        <v>157</v>
      </c>
    </row>
    <row r="100" spans="1:217" s="4" customFormat="1" ht="30" customHeight="1" x14ac:dyDescent="0.25">
      <c r="A100" s="159"/>
      <c r="B100" s="159"/>
      <c r="C100" s="203"/>
      <c r="D100" s="194">
        <f>(D96+D97)*2</f>
        <v>50</v>
      </c>
      <c r="E100" s="195"/>
      <c r="F100" s="196"/>
      <c r="G100" s="12" t="s">
        <v>156</v>
      </c>
      <c r="H100" s="84">
        <v>30</v>
      </c>
      <c r="I100" s="84">
        <f t="shared" si="10"/>
        <v>1500</v>
      </c>
      <c r="J100" s="123" t="s">
        <v>158</v>
      </c>
    </row>
    <row r="101" spans="1:217" s="4" customFormat="1" ht="30" customHeight="1" x14ac:dyDescent="0.25">
      <c r="A101" s="159"/>
      <c r="B101" s="159"/>
      <c r="C101" s="204"/>
      <c r="D101" s="194">
        <v>20</v>
      </c>
      <c r="E101" s="195"/>
      <c r="F101" s="196"/>
      <c r="G101" s="12" t="s">
        <v>156</v>
      </c>
      <c r="H101" s="84">
        <v>200</v>
      </c>
      <c r="I101" s="84">
        <f t="shared" si="10"/>
        <v>4000</v>
      </c>
      <c r="J101" s="123" t="s">
        <v>159</v>
      </c>
    </row>
    <row r="102" spans="1:217" s="4" customFormat="1" ht="33" customHeight="1" x14ac:dyDescent="0.25">
      <c r="A102" s="197" t="s">
        <v>160</v>
      </c>
      <c r="B102" s="198"/>
      <c r="C102" s="85"/>
      <c r="D102" s="194">
        <f>D100</f>
        <v>50</v>
      </c>
      <c r="E102" s="195"/>
      <c r="F102" s="196"/>
      <c r="G102" s="12" t="s">
        <v>156</v>
      </c>
      <c r="H102" s="84">
        <v>20</v>
      </c>
      <c r="I102" s="84"/>
      <c r="J102" s="123" t="s">
        <v>161</v>
      </c>
    </row>
    <row r="103" spans="1:217" s="4" customFormat="1" ht="28.5" customHeight="1" x14ac:dyDescent="0.25">
      <c r="A103" s="199" t="s">
        <v>162</v>
      </c>
      <c r="B103" s="200"/>
      <c r="C103" s="200"/>
      <c r="D103" s="200"/>
      <c r="E103" s="200"/>
      <c r="F103" s="200"/>
      <c r="G103" s="200"/>
      <c r="H103" s="201"/>
      <c r="I103" s="124">
        <f>I87+I99+I100+I101</f>
        <v>140605.04</v>
      </c>
      <c r="J103" s="125"/>
    </row>
    <row r="104" spans="1:217" s="5" customFormat="1" ht="31.9" customHeight="1" x14ac:dyDescent="0.25">
      <c r="A104" s="166" t="s">
        <v>163</v>
      </c>
      <c r="B104" s="167"/>
      <c r="C104" s="86"/>
      <c r="D104" s="86"/>
      <c r="E104" s="86"/>
      <c r="F104" s="86"/>
      <c r="G104" s="87"/>
      <c r="H104" s="87"/>
      <c r="I104" s="89">
        <f>I86+I103+I98+I92</f>
        <v>2938446.04</v>
      </c>
      <c r="J104" s="126"/>
    </row>
    <row r="105" spans="1:217" s="5" customFormat="1" ht="31.9" customHeight="1" x14ac:dyDescent="0.25">
      <c r="A105" s="166" t="s">
        <v>164</v>
      </c>
      <c r="B105" s="167"/>
      <c r="C105" s="86"/>
      <c r="D105" s="86"/>
      <c r="E105" s="86"/>
      <c r="F105" s="86"/>
      <c r="G105" s="87"/>
      <c r="H105" s="88">
        <v>0</v>
      </c>
      <c r="I105" s="89">
        <f>I104*H105</f>
        <v>0</v>
      </c>
      <c r="J105" s="127"/>
      <c r="K105" s="128"/>
    </row>
    <row r="106" spans="1:217" s="5" customFormat="1" ht="31.9" customHeight="1" x14ac:dyDescent="0.25">
      <c r="A106" s="166" t="s">
        <v>165</v>
      </c>
      <c r="B106" s="167"/>
      <c r="C106" s="86"/>
      <c r="D106" s="86"/>
      <c r="E106" s="86"/>
      <c r="F106" s="86"/>
      <c r="G106" s="87"/>
      <c r="H106" s="89"/>
      <c r="I106" s="89">
        <f>SUM(I104:I105)</f>
        <v>2938446.04</v>
      </c>
      <c r="J106" s="127"/>
      <c r="K106" s="128"/>
    </row>
    <row r="107" spans="1:217" s="5" customFormat="1" ht="30" customHeight="1" x14ac:dyDescent="0.25">
      <c r="A107" s="168" t="s">
        <v>166</v>
      </c>
      <c r="B107" s="169"/>
      <c r="C107" s="90"/>
      <c r="D107" s="91"/>
      <c r="E107" s="91"/>
      <c r="F107" s="91"/>
      <c r="G107" s="91"/>
      <c r="H107" s="92"/>
      <c r="I107" s="129">
        <v>42</v>
      </c>
      <c r="J107" s="130"/>
    </row>
    <row r="108" spans="1:217" s="5" customFormat="1" ht="30" customHeight="1" x14ac:dyDescent="0.25">
      <c r="A108" s="170" t="s">
        <v>167</v>
      </c>
      <c r="B108" s="171"/>
      <c r="C108" s="93"/>
      <c r="D108" s="94"/>
      <c r="E108" s="94"/>
      <c r="F108" s="94"/>
      <c r="G108" s="94"/>
      <c r="H108" s="95"/>
      <c r="I108" s="131">
        <f>I106/I107</f>
        <v>69963.000952380957</v>
      </c>
      <c r="J108" s="132"/>
    </row>
    <row r="109" spans="1:217" ht="27.25" customHeight="1" x14ac:dyDescent="0.25">
      <c r="A109" s="96"/>
      <c r="B109" s="97"/>
      <c r="C109" s="97"/>
      <c r="D109" s="98"/>
      <c r="E109" s="98"/>
      <c r="F109" s="98"/>
      <c r="G109" s="98"/>
      <c r="H109" s="99"/>
      <c r="I109" s="133"/>
      <c r="J109" s="134"/>
    </row>
    <row r="110" spans="1:217" ht="27.25" customHeight="1" x14ac:dyDescent="0.25">
      <c r="A110" s="100"/>
      <c r="I110" s="154" t="s">
        <v>168</v>
      </c>
      <c r="J110" s="135"/>
    </row>
    <row r="111" spans="1:217" ht="35.65" customHeight="1" x14ac:dyDescent="0.25">
      <c r="A111" s="101"/>
      <c r="B111" s="102"/>
      <c r="C111" s="102"/>
      <c r="D111" s="103"/>
      <c r="E111" s="103"/>
      <c r="F111" s="103"/>
      <c r="G111" s="103"/>
      <c r="H111" s="104"/>
      <c r="I111" s="155"/>
      <c r="J111" s="136"/>
    </row>
  </sheetData>
  <mergeCells count="105">
    <mergeCell ref="A1:J1"/>
    <mergeCell ref="A2:J2"/>
    <mergeCell ref="A3:B3"/>
    <mergeCell ref="C3:J3"/>
    <mergeCell ref="C4:J4"/>
    <mergeCell ref="A5:B5"/>
    <mergeCell ref="C5:J5"/>
    <mergeCell ref="A6:B6"/>
    <mergeCell ref="C6:J6"/>
    <mergeCell ref="A7:B7"/>
    <mergeCell ref="C7:J7"/>
    <mergeCell ref="A8:B8"/>
    <mergeCell ref="C8:J8"/>
    <mergeCell ref="D9:G9"/>
    <mergeCell ref="H9:I9"/>
    <mergeCell ref="A17:B17"/>
    <mergeCell ref="A26:B26"/>
    <mergeCell ref="A35:B35"/>
    <mergeCell ref="C9:C10"/>
    <mergeCell ref="CB93:CC93"/>
    <mergeCell ref="CK93:CL93"/>
    <mergeCell ref="CT93:CU93"/>
    <mergeCell ref="DC93:DD93"/>
    <mergeCell ref="DL93:DM93"/>
    <mergeCell ref="A44:B44"/>
    <mergeCell ref="A50:B50"/>
    <mergeCell ref="A78:B78"/>
    <mergeCell ref="A85:B85"/>
    <mergeCell ref="A86:B86"/>
    <mergeCell ref="A92:B92"/>
    <mergeCell ref="Q93:R93"/>
    <mergeCell ref="Z93:AA93"/>
    <mergeCell ref="AI93:AJ93"/>
    <mergeCell ref="A104:B104"/>
    <mergeCell ref="C99:C101"/>
    <mergeCell ref="GX93:GY93"/>
    <mergeCell ref="HG93:HH93"/>
    <mergeCell ref="Q94:R94"/>
    <mergeCell ref="Z94:AA94"/>
    <mergeCell ref="AI94:AJ94"/>
    <mergeCell ref="AR94:AS94"/>
    <mergeCell ref="BA94:BB94"/>
    <mergeCell ref="BJ94:BK94"/>
    <mergeCell ref="BS94:BT94"/>
    <mergeCell ref="CB94:CC94"/>
    <mergeCell ref="CK94:CL94"/>
    <mergeCell ref="CT94:CU94"/>
    <mergeCell ref="DC94:DD94"/>
    <mergeCell ref="DL94:DM94"/>
    <mergeCell ref="DU94:DV94"/>
    <mergeCell ref="ED94:EE94"/>
    <mergeCell ref="EM94:EN94"/>
    <mergeCell ref="EV94:EW94"/>
    <mergeCell ref="FE94:FF94"/>
    <mergeCell ref="FN94:FO94"/>
    <mergeCell ref="FW94:FX94"/>
    <mergeCell ref="GF94:GG94"/>
    <mergeCell ref="B40:B43"/>
    <mergeCell ref="HG94:HH94"/>
    <mergeCell ref="A98:B98"/>
    <mergeCell ref="D99:F99"/>
    <mergeCell ref="D100:F100"/>
    <mergeCell ref="D101:F101"/>
    <mergeCell ref="A102:B102"/>
    <mergeCell ref="D102:F102"/>
    <mergeCell ref="A103:H103"/>
    <mergeCell ref="GO94:GP94"/>
    <mergeCell ref="GX94:GY94"/>
    <mergeCell ref="DU93:DV93"/>
    <mergeCell ref="ED93:EE93"/>
    <mergeCell ref="EM93:EN93"/>
    <mergeCell ref="EV93:EW93"/>
    <mergeCell ref="FE93:FF93"/>
    <mergeCell ref="FN93:FO93"/>
    <mergeCell ref="FW93:FX93"/>
    <mergeCell ref="GF93:GG93"/>
    <mergeCell ref="GO93:GP93"/>
    <mergeCell ref="AR93:AS93"/>
    <mergeCell ref="BA93:BB93"/>
    <mergeCell ref="BJ93:BK93"/>
    <mergeCell ref="BS93:BT93"/>
    <mergeCell ref="I110:I111"/>
    <mergeCell ref="J9:J10"/>
    <mergeCell ref="A9:B10"/>
    <mergeCell ref="A99:B101"/>
    <mergeCell ref="A79:B84"/>
    <mergeCell ref="A105:B105"/>
    <mergeCell ref="A106:B106"/>
    <mergeCell ref="A107:B107"/>
    <mergeCell ref="A108:B108"/>
    <mergeCell ref="A11:A16"/>
    <mergeCell ref="A18:A25"/>
    <mergeCell ref="A27:A34"/>
    <mergeCell ref="A38:A43"/>
    <mergeCell ref="A45:A49"/>
    <mergeCell ref="A51:A77"/>
    <mergeCell ref="A88:A91"/>
    <mergeCell ref="A93:A97"/>
    <mergeCell ref="B11:B12"/>
    <mergeCell ref="B13:B14"/>
    <mergeCell ref="B15:B16"/>
    <mergeCell ref="B18:B21"/>
    <mergeCell ref="B22:B25"/>
    <mergeCell ref="B27:B34"/>
    <mergeCell ref="B36:B39"/>
  </mergeCells>
  <phoneticPr fontId="26" type="noConversion"/>
  <pageMargins left="0.196850393700787" right="0.196850393700787" top="0.196850393700787" bottom="0.196850393700787" header="0.118110236220472" footer="0.118110236220472"/>
  <pageSetup paperSize="9" scale="3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win11.x64</dc:creator>
  <cp:lastModifiedBy>win11.x64</cp:lastModifiedBy>
  <dcterms:created xsi:type="dcterms:W3CDTF">2006-09-13T11:21:00Z</dcterms:created>
  <dcterms:modified xsi:type="dcterms:W3CDTF">2024-03-05T10:18:40Z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235B815AB9AD4E9B9038FEC3CAD254F0_12</vt:lpwstr>
  </property>
  <property fmtid="{D5CDD505-2E9C-101B-9397-08002B2CF9AE}" pid="3" name="KSOProductBuildVer">
    <vt:lpwstr>2052-12.1.0.16388</vt:lpwstr>
  </property>
</Properties>
</file>