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员工差旅明细!$A$1:$K$65</definedName>
  </definedNames>
  <calcPr calcId="144525"/>
</workbook>
</file>

<file path=xl/sharedStrings.xml><?xml version="1.0" encoding="utf-8"?>
<sst xmlns="http://schemas.openxmlformats.org/spreadsheetml/2006/main" count="205" uniqueCount="175">
  <si>
    <t>【借款报销单】</t>
  </si>
  <si>
    <t>团号：HMZA-210401-BLL686</t>
  </si>
  <si>
    <t>会议日期：4月1-4月2日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</si>
  <si>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</si>
  <si>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</si>
  <si>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</si>
  <si>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</si>
  <si>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</si>
  <si>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</si>
  <si>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</si>
  <si>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</si>
  <si>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</si>
  <si>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</si>
  <si>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</si>
  <si>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</si>
  <si>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</si>
  <si>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</si>
  <si>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</si>
  <si>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</si>
  <si>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</si>
  <si>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</si>
  <si>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</si>
  <si>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饭费，无锡</t>
  </si>
  <si>
    <t>需有客户邮件确认，并抄送合规部。</t>
  </si>
  <si>
    <t>高原，餐饭</t>
  </si>
  <si>
    <t>饭费，重庆</t>
  </si>
  <si>
    <t>硬盘-客户存储</t>
  </si>
  <si>
    <t>U盘，活动所需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</si>
  <si>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</si>
  <si>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</si>
  <si>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</si>
  <si>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</si>
  <si>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</si>
  <si>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</si>
  <si>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</si>
  <si>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</si>
  <si>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</si>
  <si>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</si>
  <si>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</si>
  <si>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</si>
  <si>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</si>
  <si>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</si>
  <si>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</si>
  <si>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</si>
  <si>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</si>
  <si>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</si>
  <si>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其他（保证金）</t>
  </si>
  <si>
    <t>无锡旗杆+棋子10个（淘宝）祁心</t>
  </si>
  <si>
    <t>锥桶四地（淘宝）祁心</t>
  </si>
  <si>
    <t>帽子四地（淘宝）  祁心</t>
  </si>
  <si>
    <t>木制画架四地（淘宝） 祁心</t>
  </si>
  <si>
    <t>飞镖四地（淘宝）祁心</t>
  </si>
  <si>
    <t>钥匙扣四地（淘宝） 祁心</t>
  </si>
  <si>
    <t>遥控车四地（淘宝） 祁心</t>
  </si>
  <si>
    <t>丝巾四地（淘宝） 祁心</t>
  </si>
  <si>
    <t>LED字母灯三地（淘宝） 祁心</t>
  </si>
  <si>
    <t>跑道赛车（淘宝）  祁心</t>
  </si>
  <si>
    <t>滴滴替票  祁心</t>
  </si>
  <si>
    <t>桂林站住宿费，亚林、梓原</t>
  </si>
  <si>
    <t>餐费 亚林、梓原</t>
  </si>
  <si>
    <t>餐费，需要补票（滴滴车票代替）</t>
  </si>
  <si>
    <t>沃尔玛采买</t>
  </si>
  <si>
    <t>电池无票，需要替票</t>
  </si>
  <si>
    <t>滴滴车票</t>
  </si>
  <si>
    <t>现场兼职费4人，每人500（欠原件）</t>
  </si>
  <si>
    <t>火车票亚林</t>
  </si>
  <si>
    <t>发光道具-无锡</t>
  </si>
  <si>
    <t>发光道具-重庆</t>
  </si>
  <si>
    <t>Amanda、刘宏远、兼职4人餐费</t>
  </si>
  <si>
    <t>餐费-替票（嘀嘀打车76.43代替）</t>
  </si>
  <si>
    <t>Amanda家-机场（其中10元替过路费，替票金额18元）</t>
  </si>
  <si>
    <t>重庆机场-酒店</t>
  </si>
  <si>
    <t>电池-替票（用154元打车票代替）</t>
  </si>
  <si>
    <t>无锡租车-高原</t>
  </si>
  <si>
    <t>打车-高原</t>
  </si>
  <si>
    <t>维总-重庆吃饭</t>
  </si>
  <si>
    <t>维总-杜卡迪队服</t>
  </si>
  <si>
    <t>维总-餐费</t>
  </si>
  <si>
    <t>维总-重庆住宿</t>
  </si>
  <si>
    <t>李小可-打车费</t>
  </si>
  <si>
    <t>李小可-加邮费</t>
  </si>
  <si>
    <t>韩耀鑫-餐费，高原，riki、耀鑫（无票-餐费228元代替）</t>
  </si>
  <si>
    <t>韩耀鑫-餐费，高原，riki、耀鑫，兼职4人</t>
  </si>
  <si>
    <t>茶歇请客户</t>
  </si>
  <si>
    <t>韩耀鑫-餐费，高原，riki、耀鑫（无票-打车票122元代替）</t>
  </si>
  <si>
    <t>药费，需要替票（79.42+50元代替）</t>
  </si>
  <si>
    <t>韩耀鑫-打车</t>
  </si>
  <si>
    <t>客户服装，奔驰服装-riki</t>
  </si>
  <si>
    <t>打印机墨盒-riki</t>
  </si>
  <si>
    <t>riki住宿费，重庆</t>
  </si>
  <si>
    <t>重庆餐费-riki</t>
  </si>
  <si>
    <t>riki住宿费，无锡-riki</t>
  </si>
  <si>
    <t>全国对讲机-riki</t>
  </si>
  <si>
    <t>打车费-riki</t>
  </si>
  <si>
    <t>无锡餐费-riki、刀总、维总、高原</t>
  </si>
  <si>
    <t>重庆餐费-riki、刀总、维总、高原</t>
  </si>
  <si>
    <t>北京餐费-riki、刀总、维总、高原</t>
  </si>
  <si>
    <t>LED灯-无票</t>
  </si>
  <si>
    <t>模特、舞蹈服装-无票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</si>
  <si>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</si>
  <si>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</si>
  <si>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</si>
  <si>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</si>
  <si>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</si>
  <si>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</si>
  <si>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</si>
  <si>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</si>
  <si>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张蓉蓉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</si>
  <si>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</si>
  <si>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</si>
  <si>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</si>
  <si>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</si>
  <si>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</si>
  <si>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</si>
  <si>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</si>
  <si>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</si>
  <si>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</si>
  <si>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玉溪；北京</t>
  </si>
  <si>
    <t>部门:</t>
  </si>
  <si>
    <t>企划部</t>
  </si>
  <si>
    <t>发生日期:</t>
  </si>
  <si>
    <t>1月</t>
  </si>
  <si>
    <t>报销日期:</t>
  </si>
  <si>
    <t>1月21日</t>
  </si>
  <si>
    <t>团号:</t>
  </si>
  <si>
    <t>HMZA-210115-ZJT182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</si>
  <si>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</si>
  <si>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</si>
  <si>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</si>
  <si>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</si>
  <si>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</si>
  <si>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</si>
  <si>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</si>
  <si>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</si>
  <si>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</si>
  <si>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见滴滴行程单</t>
  </si>
  <si>
    <t>1.13 公司-字节跳动看场地</t>
  </si>
  <si>
    <t>1.16 家-活动场地</t>
  </si>
  <si>
    <t>见滴滴行程单（高亚琳）</t>
  </si>
  <si>
    <t>1.16 家-活动场地（高亚琳）</t>
  </si>
  <si>
    <t>1.17 家-活动场地（高亚琳）</t>
  </si>
  <si>
    <t>1.18 活动场地-家（高亚琳）</t>
  </si>
  <si>
    <t>过路费</t>
  </si>
  <si>
    <t>玉溪包车（360+300）</t>
  </si>
  <si>
    <t>住宿费</t>
  </si>
  <si>
    <t>1月2日-6日 高亚琳 郭燕雷</t>
  </si>
  <si>
    <t>餐费</t>
  </si>
  <si>
    <t>1.2 机场午餐</t>
  </si>
  <si>
    <t>1.2 晚餐</t>
  </si>
  <si>
    <t>1.3 晚餐</t>
  </si>
  <si>
    <t>1.4 晚餐（踩点餐厅用餐，客户3人）</t>
  </si>
  <si>
    <t>1.5 午餐</t>
  </si>
  <si>
    <t>超市</t>
  </si>
  <si>
    <t>星巴克（高亚琳）</t>
  </si>
  <si>
    <t>外卖（高亚琳）</t>
  </si>
  <si>
    <t>酒店茶歇（高亚琳）</t>
  </si>
  <si>
    <t>1.17 彩排晚餐（工作人员+康辉13人）</t>
  </si>
  <si>
    <t>1.17 彩排午餐（工作人员+康辉13人）</t>
  </si>
  <si>
    <t>1.16 晚餐</t>
  </si>
  <si>
    <t>1.18 咖啡</t>
  </si>
  <si>
    <t>1.18 早餐（7:00到场）</t>
  </si>
  <si>
    <t>其他</t>
  </si>
  <si>
    <t>门票</t>
  </si>
  <si>
    <t>高亚琳、郭燕雷</t>
  </si>
  <si>
    <t>核酸检测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</si>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</sst>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33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rgb="FFFF0000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ECC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1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5" borderId="18" applyNumberFormat="0" applyFont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23" borderId="17" applyNumberFormat="0" applyAlignment="0" applyProtection="0">
      <alignment vertical="center"/>
    </xf>
    <xf numFmtId="0" fontId="29" fillId="23" borderId="16" applyNumberFormat="0" applyAlignment="0" applyProtection="0">
      <alignment vertical="center"/>
    </xf>
    <xf numFmtId="0" fontId="30" fillId="40" borderId="23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4" fillId="3" borderId="3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4" xfId="50" applyFont="1" applyFill="1" applyBorder="1" applyAlignment="1">
      <alignment horizontal="center" vertical="center"/>
    </xf>
    <xf numFmtId="0" fontId="4" fillId="3" borderId="13" xfId="50" applyFont="1" applyFill="1" applyBorder="1" applyAlignment="1">
      <alignment horizontal="center" vertical="center"/>
    </xf>
    <xf numFmtId="176" fontId="4" fillId="4" borderId="8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5" fillId="0" borderId="15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0" xfId="50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31" fontId="4" fillId="2" borderId="0" xfId="50" applyNumberFormat="1" applyFont="1" applyFill="1" applyBorder="1" applyAlignment="1">
      <alignment horizontal="center" vertical="center"/>
    </xf>
    <xf numFmtId="0" fontId="4" fillId="0" borderId="5" xfId="50" applyFont="1" applyFill="1" applyBorder="1">
      <alignment vertical="center"/>
    </xf>
    <xf numFmtId="0" fontId="4" fillId="2" borderId="13" xfId="50" applyFont="1" applyFill="1" applyBorder="1" applyAlignment="1">
      <alignment horizontal="center" vertical="center"/>
    </xf>
    <xf numFmtId="176" fontId="4" fillId="3" borderId="6" xfId="50" applyNumberFormat="1" applyFont="1" applyFill="1" applyBorder="1" applyAlignment="1">
      <alignment horizontal="center" vertical="center"/>
    </xf>
    <xf numFmtId="176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6" fontId="4" fillId="4" borderId="6" xfId="50" applyNumberFormat="1" applyFont="1" applyFill="1" applyBorder="1" applyAlignment="1">
      <alignment horizontal="center" vertical="center"/>
    </xf>
    <xf numFmtId="176" fontId="4" fillId="4" borderId="7" xfId="50" applyNumberFormat="1" applyFont="1" applyFill="1" applyBorder="1" applyAlignment="1">
      <alignment horizontal="center" vertical="center"/>
    </xf>
    <xf numFmtId="0" fontId="4" fillId="4" borderId="8" xfId="50" applyFont="1" applyFill="1" applyBorder="1" applyAlignment="1">
      <alignment vertical="center"/>
    </xf>
    <xf numFmtId="0" fontId="4" fillId="3" borderId="8" xfId="50" applyFont="1" applyFill="1" applyBorder="1" applyAlignment="1">
      <alignment horizontal="left"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8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179" fontId="1" fillId="0" borderId="0" xfId="0" applyNumberFormat="1" applyFont="1">
      <alignment vertical="center"/>
    </xf>
    <xf numFmtId="0" fontId="7" fillId="0" borderId="0" xfId="0" applyFont="1" applyFill="1">
      <alignment vertical="center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5" borderId="8" xfId="0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79" fontId="9" fillId="8" borderId="8" xfId="0" applyNumberFormat="1" applyFont="1" applyFill="1" applyBorder="1" applyAlignment="1">
      <alignment horizontal="center" vertical="center"/>
    </xf>
    <xf numFmtId="40" fontId="9" fillId="7" borderId="8" xfId="0" applyNumberFormat="1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9" borderId="8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40" fontId="7" fillId="9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40" fontId="0" fillId="10" borderId="8" xfId="0" applyNumberFormat="1" applyFill="1" applyBorder="1" applyAlignment="1">
      <alignment horizontal="right" vertical="center"/>
    </xf>
    <xf numFmtId="40" fontId="0" fillId="11" borderId="8" xfId="0" applyNumberFormat="1" applyFill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40" fontId="8" fillId="0" borderId="8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40" fontId="0" fillId="0" borderId="8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40" fontId="0" fillId="0" borderId="8" xfId="0" applyNumberFormat="1" applyFont="1" applyFill="1" applyBorder="1" applyAlignment="1">
      <alignment horizontal="right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7" fillId="9" borderId="8" xfId="0" applyFont="1" applyFill="1" applyBorder="1">
      <alignment vertical="center"/>
    </xf>
    <xf numFmtId="0" fontId="12" fillId="0" borderId="14" xfId="0" applyFont="1" applyBorder="1" applyAlignment="1">
      <alignment horizontal="left" vertical="center" wrapText="1"/>
    </xf>
    <xf numFmtId="0" fontId="0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0" fillId="10" borderId="8" xfId="0" applyFont="1" applyFill="1" applyBorder="1">
      <alignment vertical="center"/>
    </xf>
    <xf numFmtId="0" fontId="0" fillId="11" borderId="8" xfId="0" applyFont="1" applyFill="1" applyBorder="1">
      <alignment vertical="center"/>
    </xf>
    <xf numFmtId="0" fontId="12" fillId="0" borderId="14" xfId="0" applyFont="1" applyBorder="1" applyAlignment="1">
      <alignment horizontal="left" vertical="center"/>
    </xf>
    <xf numFmtId="0" fontId="8" fillId="0" borderId="8" xfId="0" applyFont="1" applyBorder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0" fillId="0" borderId="8" xfId="0" applyFont="1" applyFill="1" applyBorder="1">
      <alignment vertical="center"/>
    </xf>
    <xf numFmtId="40" fontId="8" fillId="0" borderId="8" xfId="0" applyNumberFormat="1" applyFont="1" applyFill="1" applyBorder="1" applyAlignment="1">
      <alignment horizontal="right" vertical="center"/>
    </xf>
    <xf numFmtId="40" fontId="8" fillId="12" borderId="8" xfId="0" applyNumberFormat="1" applyFont="1" applyFill="1" applyBorder="1" applyAlignment="1">
      <alignment horizontal="right" vertical="center"/>
    </xf>
    <xf numFmtId="40" fontId="0" fillId="10" borderId="8" xfId="0" applyNumberFormat="1" applyFont="1" applyFill="1" applyBorder="1" applyAlignment="1">
      <alignment horizontal="right" vertical="center"/>
    </xf>
    <xf numFmtId="40" fontId="0" fillId="0" borderId="8" xfId="0" applyNumberFormat="1" applyFill="1" applyBorder="1" applyAlignment="1">
      <alignment horizontal="right" vertical="center"/>
    </xf>
    <xf numFmtId="0" fontId="8" fillId="12" borderId="8" xfId="0" applyFont="1" applyFill="1" applyBorder="1">
      <alignment vertical="center"/>
    </xf>
    <xf numFmtId="0" fontId="0" fillId="0" borderId="9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0" fillId="0" borderId="14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8" xfId="0" applyFill="1" applyBorder="1">
      <alignment vertical="center"/>
    </xf>
    <xf numFmtId="0" fontId="10" fillId="7" borderId="6" xfId="0" applyFont="1" applyFill="1" applyBorder="1" applyAlignment="1">
      <alignment horizontal="center" vertical="center"/>
    </xf>
    <xf numFmtId="0" fontId="10" fillId="7" borderId="15" xfId="0" applyFont="1" applyFill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178" fontId="10" fillId="3" borderId="6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 applyAlignment="1">
      <alignment horizontal="center" vertical="center"/>
    </xf>
    <xf numFmtId="0" fontId="12" fillId="0" borderId="8" xfId="0" applyFont="1" applyBorder="1">
      <alignment vertical="center"/>
    </xf>
    <xf numFmtId="0" fontId="9" fillId="13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FE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30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149"/>
  <sheetViews>
    <sheetView tabSelected="1" zoomScale="79" zoomScaleNormal="79" topLeftCell="A135" workbookViewId="0">
      <selection activeCell="I92" sqref="I92"/>
    </sheetView>
  </sheetViews>
  <sheetFormatPr defaultColWidth="9" defaultRowHeight="21" customHeight="1"/>
  <cols>
    <col min="1" max="1" width="9" style="67"/>
    <col min="2" max="2" width="16.6666666666667" customWidth="1"/>
    <col min="3" max="3" width="12" style="68" customWidth="1"/>
    <col min="5" max="5" width="11" customWidth="1"/>
    <col min="6" max="6" width="12" customWidth="1"/>
    <col min="7" max="7" width="11.5" customWidth="1"/>
    <col min="8" max="8" width="13.1666666666667" customWidth="1"/>
    <col min="9" max="9" width="58.6666666666667" customWidth="1"/>
    <col min="10" max="10" width="39.5" customWidth="1"/>
  </cols>
  <sheetData>
    <row r="2" customHeight="1" spans="3:12">
      <c r="C2" s="3" t="s">
        <v>0</v>
      </c>
      <c r="D2" s="3"/>
      <c r="E2" s="3"/>
      <c r="F2" s="3"/>
      <c r="G2" s="3"/>
      <c r="H2" s="3"/>
      <c r="I2" s="101"/>
      <c r="J2" s="101"/>
      <c r="K2" s="101"/>
      <c r="L2" s="101"/>
    </row>
    <row r="4" customHeight="1" spans="8:10">
      <c r="H4" s="69" t="s">
        <v>1</v>
      </c>
      <c r="I4" s="69"/>
      <c r="J4" s="69" t="s">
        <v>2</v>
      </c>
    </row>
    <row r="5" customHeight="1" spans="8:10">
      <c r="H5" s="70"/>
      <c r="I5" s="70"/>
      <c r="J5" s="70"/>
    </row>
    <row r="6" customHeight="1" spans="1:10">
      <c r="A6" s="71" t="s">
        <v>3</v>
      </c>
      <c r="B6" s="72" t="s">
        <v>4</v>
      </c>
      <c r="C6" s="73" t="s">
        <v>5</v>
      </c>
      <c r="D6" s="73"/>
      <c r="E6" s="73"/>
      <c r="F6" s="74" t="s">
        <v>6</v>
      </c>
      <c r="G6" s="74"/>
      <c r="H6" s="74"/>
      <c r="I6" s="74"/>
      <c r="J6" s="72" t="s">
        <v>7</v>
      </c>
    </row>
    <row r="7" customHeight="1" spans="1:10">
      <c r="A7" s="71"/>
      <c r="B7" s="72"/>
      <c r="C7" s="75" t="s">
        <v>8</v>
      </c>
      <c r="D7" s="76" t="s">
        <v>9</v>
      </c>
      <c r="E7" s="73" t="s">
        <v>10</v>
      </c>
      <c r="F7" s="74" t="s">
        <v>11</v>
      </c>
      <c r="G7" s="74" t="s">
        <v>12</v>
      </c>
      <c r="H7" s="74" t="s">
        <v>13</v>
      </c>
      <c r="I7" s="74" t="s">
        <v>14</v>
      </c>
      <c r="J7" s="72"/>
    </row>
    <row r="8" customHeight="1" spans="1:10">
      <c r="A8" s="77">
        <v>1</v>
      </c>
      <c r="B8" s="78" t="s">
        <v>15</v>
      </c>
      <c r="C8" s="79">
        <v>0</v>
      </c>
      <c r="D8" s="80"/>
      <c r="E8" s="79">
        <f>C8*D8</f>
        <v>0</v>
      </c>
      <c r="F8" s="79">
        <v>0</v>
      </c>
      <c r="G8" s="79">
        <v>0</v>
      </c>
      <c r="H8" s="79">
        <f t="shared" ref="H8:H56" si="0">F8+G8</f>
        <v>0</v>
      </c>
      <c r="I8" s="102"/>
      <c r="J8" s="103" t="s">
        <v>16</v>
      </c>
    </row>
    <row r="9" customHeight="1" spans="1:10">
      <c r="A9" s="77"/>
      <c r="B9" s="78"/>
      <c r="C9" s="79"/>
      <c r="D9" s="80"/>
      <c r="E9" s="79"/>
      <c r="F9" s="79">
        <v>0</v>
      </c>
      <c r="G9" s="79">
        <v>0</v>
      </c>
      <c r="H9" s="79">
        <f t="shared" si="0"/>
        <v>0</v>
      </c>
      <c r="I9" s="102"/>
      <c r="J9" s="104"/>
    </row>
    <row r="10" customHeight="1" spans="1:10">
      <c r="A10" s="77"/>
      <c r="B10" s="78"/>
      <c r="C10" s="79"/>
      <c r="D10" s="80"/>
      <c r="E10" s="79"/>
      <c r="F10" s="79">
        <v>0</v>
      </c>
      <c r="G10" s="79">
        <v>0</v>
      </c>
      <c r="H10" s="79">
        <f t="shared" si="0"/>
        <v>0</v>
      </c>
      <c r="I10" s="102"/>
      <c r="J10" s="104"/>
    </row>
    <row r="11" customHeight="1" spans="1:10">
      <c r="A11" s="77"/>
      <c r="B11" s="78"/>
      <c r="C11" s="79"/>
      <c r="D11" s="80"/>
      <c r="E11" s="79"/>
      <c r="F11" s="79">
        <v>0</v>
      </c>
      <c r="G11" s="79">
        <v>0</v>
      </c>
      <c r="H11" s="79">
        <f t="shared" si="0"/>
        <v>0</v>
      </c>
      <c r="I11" s="102"/>
      <c r="J11" s="104"/>
    </row>
    <row r="12" customHeight="1" spans="1:10">
      <c r="A12" s="77"/>
      <c r="B12" s="78"/>
      <c r="C12" s="79"/>
      <c r="D12" s="80"/>
      <c r="E12" s="79"/>
      <c r="F12" s="79">
        <v>0</v>
      </c>
      <c r="G12" s="79">
        <v>0</v>
      </c>
      <c r="H12" s="79">
        <f t="shared" si="0"/>
        <v>0</v>
      </c>
      <c r="I12" s="102"/>
      <c r="J12" s="104"/>
    </row>
    <row r="13" s="64" customFormat="1" customHeight="1" spans="1:10">
      <c r="A13" s="81"/>
      <c r="B13" s="82" t="s">
        <v>17</v>
      </c>
      <c r="C13" s="83">
        <f>SUM(C8)</f>
        <v>0</v>
      </c>
      <c r="D13" s="83">
        <f>SUM(D8)</f>
        <v>0</v>
      </c>
      <c r="E13" s="83">
        <f>SUM(E8)</f>
        <v>0</v>
      </c>
      <c r="F13" s="83">
        <f>SUM(F8:F12)</f>
        <v>0</v>
      </c>
      <c r="G13" s="83">
        <f t="shared" ref="G13:H13" si="1">SUM(G8:G12)</f>
        <v>0</v>
      </c>
      <c r="H13" s="83">
        <f t="shared" si="1"/>
        <v>0</v>
      </c>
      <c r="I13" s="105"/>
      <c r="J13" s="106"/>
    </row>
    <row r="14" customHeight="1" spans="1:10">
      <c r="A14" s="84">
        <v>2</v>
      </c>
      <c r="B14" s="85" t="s">
        <v>18</v>
      </c>
      <c r="C14" s="86">
        <v>0</v>
      </c>
      <c r="D14" s="84"/>
      <c r="E14" s="86">
        <f t="shared" ref="E14:E54" si="2">C14*D14</f>
        <v>0</v>
      </c>
      <c r="F14" s="79">
        <v>0</v>
      </c>
      <c r="G14" s="79">
        <v>0</v>
      </c>
      <c r="H14" s="79">
        <f t="shared" si="0"/>
        <v>0</v>
      </c>
      <c r="I14" s="102"/>
      <c r="J14" s="103" t="s">
        <v>19</v>
      </c>
    </row>
    <row r="15" customHeight="1" spans="1:10">
      <c r="A15" s="87"/>
      <c r="B15" s="88"/>
      <c r="C15" s="89"/>
      <c r="D15" s="87"/>
      <c r="E15" s="89"/>
      <c r="F15" s="79">
        <v>0</v>
      </c>
      <c r="G15" s="79">
        <v>0</v>
      </c>
      <c r="H15" s="79">
        <f t="shared" ref="H15" si="3">F15+G15</f>
        <v>0</v>
      </c>
      <c r="I15" s="102"/>
      <c r="J15" s="104"/>
    </row>
    <row r="16" s="64" customFormat="1" customHeight="1" spans="1:10">
      <c r="A16" s="81"/>
      <c r="B16" s="82" t="s">
        <v>20</v>
      </c>
      <c r="C16" s="83">
        <f>SUM(C14)</f>
        <v>0</v>
      </c>
      <c r="D16" s="83">
        <f>SUM(D14)</f>
        <v>0</v>
      </c>
      <c r="E16" s="83">
        <f>SUM(E14)</f>
        <v>0</v>
      </c>
      <c r="F16" s="83">
        <f>SUM(F14:F15)</f>
        <v>0</v>
      </c>
      <c r="G16" s="83">
        <f>SUM(G14:G15)</f>
        <v>0</v>
      </c>
      <c r="H16" s="83">
        <f>SUM(H14:H15)</f>
        <v>0</v>
      </c>
      <c r="I16" s="105"/>
      <c r="J16" s="106"/>
    </row>
    <row r="17" customHeight="1" spans="1:10">
      <c r="A17" s="77">
        <v>3</v>
      </c>
      <c r="B17" s="78" t="s">
        <v>21</v>
      </c>
      <c r="C17" s="79">
        <v>10000</v>
      </c>
      <c r="D17" s="80">
        <v>1</v>
      </c>
      <c r="E17" s="79">
        <f t="shared" si="2"/>
        <v>10000</v>
      </c>
      <c r="F17" s="79"/>
      <c r="G17" s="79">
        <v>0</v>
      </c>
      <c r="H17" s="79">
        <f t="shared" si="0"/>
        <v>0</v>
      </c>
      <c r="I17" s="107" t="s">
        <v>22</v>
      </c>
      <c r="J17" s="108" t="s">
        <v>23</v>
      </c>
    </row>
    <row r="18" customHeight="1" spans="1:10">
      <c r="A18" s="77"/>
      <c r="B18" s="78"/>
      <c r="C18" s="79"/>
      <c r="D18" s="80"/>
      <c r="E18" s="79"/>
      <c r="F18" s="79"/>
      <c r="G18" s="79">
        <v>0</v>
      </c>
      <c r="H18" s="79">
        <f t="shared" si="0"/>
        <v>0</v>
      </c>
      <c r="I18" s="107" t="s">
        <v>22</v>
      </c>
      <c r="J18" s="109"/>
    </row>
    <row r="19" customHeight="1" spans="1:10">
      <c r="A19" s="77"/>
      <c r="B19" s="78"/>
      <c r="C19" s="79"/>
      <c r="D19" s="80"/>
      <c r="E19" s="79"/>
      <c r="F19" s="90"/>
      <c r="G19" s="90">
        <v>0</v>
      </c>
      <c r="H19" s="90">
        <f t="shared" si="0"/>
        <v>0</v>
      </c>
      <c r="I19" s="110" t="s">
        <v>24</v>
      </c>
      <c r="J19" s="109"/>
    </row>
    <row r="20" customHeight="1" spans="1:10">
      <c r="A20" s="77"/>
      <c r="B20" s="78"/>
      <c r="C20" s="79"/>
      <c r="D20" s="80"/>
      <c r="E20" s="79"/>
      <c r="F20" s="79"/>
      <c r="G20" s="79">
        <v>0</v>
      </c>
      <c r="H20" s="79">
        <f t="shared" si="0"/>
        <v>0</v>
      </c>
      <c r="I20" s="107" t="s">
        <v>25</v>
      </c>
      <c r="J20" s="109"/>
    </row>
    <row r="21" customHeight="1" spans="1:10">
      <c r="A21" s="77"/>
      <c r="B21" s="78"/>
      <c r="C21" s="79"/>
      <c r="D21" s="80"/>
      <c r="E21" s="79"/>
      <c r="F21" s="91">
        <v>1599</v>
      </c>
      <c r="G21" s="91">
        <v>0</v>
      </c>
      <c r="H21" s="91">
        <f t="shared" ref="H21" si="4">F21+G21</f>
        <v>1599</v>
      </c>
      <c r="I21" s="111" t="s">
        <v>26</v>
      </c>
      <c r="J21" s="109"/>
    </row>
    <row r="22" customHeight="1" spans="1:10">
      <c r="A22" s="77"/>
      <c r="B22" s="78"/>
      <c r="C22" s="79"/>
      <c r="D22" s="80"/>
      <c r="E22" s="79"/>
      <c r="F22" s="91">
        <v>109.9</v>
      </c>
      <c r="G22" s="91">
        <v>3</v>
      </c>
      <c r="H22" s="91">
        <f>F22*G22</f>
        <v>329.7</v>
      </c>
      <c r="I22" s="111" t="s">
        <v>27</v>
      </c>
      <c r="J22" s="109"/>
    </row>
    <row r="23" s="64" customFormat="1" customHeight="1" spans="1:10">
      <c r="A23" s="81"/>
      <c r="B23" s="82" t="s">
        <v>28</v>
      </c>
      <c r="C23" s="83">
        <f>SUM(C17)</f>
        <v>10000</v>
      </c>
      <c r="D23" s="83">
        <f t="shared" ref="D23:E23" si="5">SUM(D17)</f>
        <v>1</v>
      </c>
      <c r="E23" s="83">
        <f t="shared" si="5"/>
        <v>10000</v>
      </c>
      <c r="F23" s="83">
        <f>SUM(F17:F20)</f>
        <v>0</v>
      </c>
      <c r="G23" s="83">
        <f t="shared" ref="G23" si="6">SUM(G17:G20)</f>
        <v>0</v>
      </c>
      <c r="H23" s="83">
        <f>SUM(H17:H22)</f>
        <v>1928.7</v>
      </c>
      <c r="I23" s="105"/>
      <c r="J23" s="112"/>
    </row>
    <row r="24" s="65" customFormat="1" customHeight="1" spans="1:10">
      <c r="A24" s="92">
        <v>4</v>
      </c>
      <c r="B24" s="93" t="s">
        <v>29</v>
      </c>
      <c r="C24" s="94">
        <v>10000</v>
      </c>
      <c r="D24" s="95">
        <v>1</v>
      </c>
      <c r="E24" s="94">
        <f t="shared" si="2"/>
        <v>10000</v>
      </c>
      <c r="F24" s="94"/>
      <c r="G24" s="94">
        <v>0</v>
      </c>
      <c r="H24" s="94">
        <f t="shared" si="0"/>
        <v>0</v>
      </c>
      <c r="I24" s="113"/>
      <c r="J24" s="108" t="s">
        <v>30</v>
      </c>
    </row>
    <row r="25" s="65" customFormat="1" customHeight="1" spans="1:10">
      <c r="A25" s="92"/>
      <c r="B25" s="93"/>
      <c r="C25" s="94"/>
      <c r="D25" s="95"/>
      <c r="E25" s="94"/>
      <c r="F25" s="94"/>
      <c r="G25" s="94">
        <v>0</v>
      </c>
      <c r="H25" s="94">
        <f t="shared" si="0"/>
        <v>0</v>
      </c>
      <c r="I25" s="113"/>
      <c r="J25" s="109"/>
    </row>
    <row r="26" s="64" customFormat="1" customHeight="1" spans="1:10">
      <c r="A26" s="81"/>
      <c r="B26" s="82" t="s">
        <v>31</v>
      </c>
      <c r="C26" s="83">
        <f>SUM(C24)</f>
        <v>10000</v>
      </c>
      <c r="D26" s="83">
        <f t="shared" ref="D26:E26" si="7">SUM(D24)</f>
        <v>1</v>
      </c>
      <c r="E26" s="83">
        <f t="shared" si="7"/>
        <v>10000</v>
      </c>
      <c r="F26" s="83">
        <f>SUM(F24:F25)</f>
        <v>0</v>
      </c>
      <c r="G26" s="83">
        <f t="shared" ref="G26:H26" si="8">SUM(G24:G25)</f>
        <v>0</v>
      </c>
      <c r="H26" s="83">
        <f t="shared" si="8"/>
        <v>0</v>
      </c>
      <c r="I26" s="105"/>
      <c r="J26" s="112"/>
    </row>
    <row r="27" customHeight="1" spans="1:10">
      <c r="A27" s="84">
        <v>5</v>
      </c>
      <c r="B27" s="85" t="s">
        <v>32</v>
      </c>
      <c r="C27" s="86"/>
      <c r="D27" s="86"/>
      <c r="E27" s="79">
        <f>C27*D27</f>
        <v>0</v>
      </c>
      <c r="F27" s="79"/>
      <c r="G27" s="79">
        <v>0</v>
      </c>
      <c r="H27" s="96">
        <f>F27+G27</f>
        <v>0</v>
      </c>
      <c r="I27" s="102"/>
      <c r="J27" s="103" t="s">
        <v>33</v>
      </c>
    </row>
    <row r="28" customHeight="1" spans="1:10">
      <c r="A28" s="97"/>
      <c r="B28" s="98"/>
      <c r="C28" s="99"/>
      <c r="D28" s="99"/>
      <c r="E28" s="79"/>
      <c r="F28" s="79"/>
      <c r="G28" s="79">
        <v>0</v>
      </c>
      <c r="H28" s="96">
        <f t="shared" ref="H28:H39" si="9">F28+G28</f>
        <v>0</v>
      </c>
      <c r="I28" s="102"/>
      <c r="J28" s="104"/>
    </row>
    <row r="29" customHeight="1" spans="1:10">
      <c r="A29" s="97"/>
      <c r="B29" s="98"/>
      <c r="C29" s="99"/>
      <c r="D29" s="99"/>
      <c r="E29" s="79"/>
      <c r="F29" s="79"/>
      <c r="G29" s="79">
        <v>0</v>
      </c>
      <c r="H29" s="96">
        <f t="shared" si="9"/>
        <v>0</v>
      </c>
      <c r="I29" s="102"/>
      <c r="J29" s="104"/>
    </row>
    <row r="30" customHeight="1" spans="1:10">
      <c r="A30" s="97"/>
      <c r="B30" s="98"/>
      <c r="C30" s="99"/>
      <c r="D30" s="99"/>
      <c r="E30" s="79"/>
      <c r="F30" s="79">
        <v>0</v>
      </c>
      <c r="G30" s="79"/>
      <c r="H30" s="96">
        <f t="shared" si="9"/>
        <v>0</v>
      </c>
      <c r="I30" s="102"/>
      <c r="J30" s="104"/>
    </row>
    <row r="31" customHeight="1" spans="1:10">
      <c r="A31" s="97"/>
      <c r="B31" s="98"/>
      <c r="C31" s="99"/>
      <c r="D31" s="99"/>
      <c r="E31" s="79"/>
      <c r="F31" s="79"/>
      <c r="G31" s="79">
        <v>0</v>
      </c>
      <c r="H31" s="96">
        <f t="shared" si="9"/>
        <v>0</v>
      </c>
      <c r="I31" s="102"/>
      <c r="J31" s="104"/>
    </row>
    <row r="32" customHeight="1" spans="1:10">
      <c r="A32" s="97"/>
      <c r="B32" s="98"/>
      <c r="C32" s="99"/>
      <c r="D32" s="99"/>
      <c r="E32" s="79"/>
      <c r="F32" s="79">
        <v>0</v>
      </c>
      <c r="G32" s="79"/>
      <c r="H32" s="96">
        <f t="shared" si="9"/>
        <v>0</v>
      </c>
      <c r="I32" s="102"/>
      <c r="J32" s="104"/>
    </row>
    <row r="33" customHeight="1" spans="1:10">
      <c r="A33" s="97"/>
      <c r="B33" s="98"/>
      <c r="C33" s="99"/>
      <c r="D33" s="99"/>
      <c r="E33" s="79"/>
      <c r="F33" s="79">
        <v>0</v>
      </c>
      <c r="G33" s="79"/>
      <c r="H33" s="96">
        <f t="shared" si="9"/>
        <v>0</v>
      </c>
      <c r="I33" s="102"/>
      <c r="J33" s="104"/>
    </row>
    <row r="34" customHeight="1" spans="1:10">
      <c r="A34" s="97"/>
      <c r="B34" s="98"/>
      <c r="C34" s="99"/>
      <c r="D34" s="99"/>
      <c r="E34" s="79"/>
      <c r="F34" s="79"/>
      <c r="G34" s="79">
        <v>0</v>
      </c>
      <c r="H34" s="96">
        <f t="shared" si="9"/>
        <v>0</v>
      </c>
      <c r="I34" s="102"/>
      <c r="J34" s="104"/>
    </row>
    <row r="35" customHeight="1" spans="1:10">
      <c r="A35" s="97"/>
      <c r="B35" s="98"/>
      <c r="C35" s="99"/>
      <c r="D35" s="99"/>
      <c r="E35" s="79"/>
      <c r="F35" s="79"/>
      <c r="G35" s="79">
        <v>0</v>
      </c>
      <c r="H35" s="96">
        <f t="shared" si="9"/>
        <v>0</v>
      </c>
      <c r="I35" s="102"/>
      <c r="J35" s="104"/>
    </row>
    <row r="36" customHeight="1" spans="1:10">
      <c r="A36" s="97"/>
      <c r="B36" s="98"/>
      <c r="C36" s="99"/>
      <c r="D36" s="99"/>
      <c r="E36" s="79"/>
      <c r="F36" s="79"/>
      <c r="G36" s="79">
        <v>0</v>
      </c>
      <c r="H36" s="96">
        <f t="shared" si="9"/>
        <v>0</v>
      </c>
      <c r="I36" s="102"/>
      <c r="J36" s="104"/>
    </row>
    <row r="37" customHeight="1" spans="1:10">
      <c r="A37" s="97"/>
      <c r="B37" s="98"/>
      <c r="C37" s="99"/>
      <c r="D37" s="99"/>
      <c r="E37" s="79"/>
      <c r="F37" s="79"/>
      <c r="G37" s="79">
        <v>0</v>
      </c>
      <c r="H37" s="96">
        <f t="shared" si="9"/>
        <v>0</v>
      </c>
      <c r="I37" s="102"/>
      <c r="J37" s="104"/>
    </row>
    <row r="38" customHeight="1" spans="1:10">
      <c r="A38" s="97"/>
      <c r="B38" s="98"/>
      <c r="C38" s="99"/>
      <c r="D38" s="99"/>
      <c r="E38" s="79"/>
      <c r="F38" s="79"/>
      <c r="G38" s="79">
        <v>0</v>
      </c>
      <c r="H38" s="96">
        <f t="shared" si="9"/>
        <v>0</v>
      </c>
      <c r="I38" s="102"/>
      <c r="J38" s="104"/>
    </row>
    <row r="39" customHeight="1" spans="1:10">
      <c r="A39" s="87"/>
      <c r="B39" s="88"/>
      <c r="C39" s="89"/>
      <c r="D39" s="89"/>
      <c r="E39" s="79"/>
      <c r="F39" s="79"/>
      <c r="G39" s="79">
        <v>0</v>
      </c>
      <c r="H39" s="96">
        <f t="shared" si="9"/>
        <v>0</v>
      </c>
      <c r="I39" s="102"/>
      <c r="J39" s="104"/>
    </row>
    <row r="40" s="64" customFormat="1" customHeight="1" spans="1:10">
      <c r="A40" s="81"/>
      <c r="B40" s="82" t="s">
        <v>34</v>
      </c>
      <c r="C40" s="83">
        <f>SUM(C27)</f>
        <v>0</v>
      </c>
      <c r="D40" s="83">
        <f>SUM(D27)</f>
        <v>0</v>
      </c>
      <c r="E40" s="83">
        <f>SUM(E27:E39)</f>
        <v>0</v>
      </c>
      <c r="F40" s="83">
        <f ca="1">SUM(E39:F303)</f>
        <v>0</v>
      </c>
      <c r="G40" s="83">
        <f>SUM(G27:G39)</f>
        <v>0</v>
      </c>
      <c r="H40" s="83">
        <f>SUM(H27:H39)</f>
        <v>0</v>
      </c>
      <c r="I40" s="105"/>
      <c r="J40" s="106"/>
    </row>
    <row r="41" customHeight="1" spans="1:10">
      <c r="A41" s="77">
        <v>6</v>
      </c>
      <c r="B41" s="78" t="s">
        <v>35</v>
      </c>
      <c r="C41" s="79">
        <v>0</v>
      </c>
      <c r="D41" s="80"/>
      <c r="E41" s="79">
        <f>C41*D41</f>
        <v>0</v>
      </c>
      <c r="F41" s="79">
        <v>0</v>
      </c>
      <c r="G41" s="79">
        <v>0</v>
      </c>
      <c r="H41" s="79">
        <f t="shared" si="0"/>
        <v>0</v>
      </c>
      <c r="I41" s="102"/>
      <c r="J41" s="103" t="s">
        <v>36</v>
      </c>
    </row>
    <row r="42" customHeight="1" spans="1:10">
      <c r="A42" s="77"/>
      <c r="B42" s="78"/>
      <c r="C42" s="79"/>
      <c r="D42" s="80"/>
      <c r="E42" s="79"/>
      <c r="F42" s="79">
        <v>0</v>
      </c>
      <c r="G42" s="79">
        <v>0</v>
      </c>
      <c r="H42" s="79">
        <f t="shared" si="0"/>
        <v>0</v>
      </c>
      <c r="I42" s="102"/>
      <c r="J42" s="109"/>
    </row>
    <row r="43" customHeight="1" spans="1:10">
      <c r="A43" s="77"/>
      <c r="B43" s="78"/>
      <c r="C43" s="79"/>
      <c r="D43" s="80"/>
      <c r="E43" s="79"/>
      <c r="F43" s="79">
        <v>0</v>
      </c>
      <c r="G43" s="79">
        <v>0</v>
      </c>
      <c r="H43" s="79">
        <f t="shared" si="0"/>
        <v>0</v>
      </c>
      <c r="I43" s="102"/>
      <c r="J43" s="109"/>
    </row>
    <row r="44" customHeight="1" spans="1:10">
      <c r="A44" s="77"/>
      <c r="B44" s="78"/>
      <c r="C44" s="79"/>
      <c r="D44" s="80"/>
      <c r="E44" s="79"/>
      <c r="F44" s="79">
        <v>0</v>
      </c>
      <c r="G44" s="79">
        <v>0</v>
      </c>
      <c r="H44" s="79">
        <f t="shared" si="0"/>
        <v>0</v>
      </c>
      <c r="I44" s="102"/>
      <c r="J44" s="109"/>
    </row>
    <row r="45" s="64" customFormat="1" customHeight="1" spans="1:10">
      <c r="A45" s="81"/>
      <c r="B45" s="82" t="s">
        <v>37</v>
      </c>
      <c r="C45" s="83">
        <f>SUM(C41)</f>
        <v>0</v>
      </c>
      <c r="D45" s="83">
        <f t="shared" ref="D45:E45" si="10">SUM(D41)</f>
        <v>0</v>
      </c>
      <c r="E45" s="83">
        <f t="shared" si="10"/>
        <v>0</v>
      </c>
      <c r="F45" s="83">
        <f>SUM(F41:F44)</f>
        <v>0</v>
      </c>
      <c r="G45" s="83">
        <f t="shared" ref="G45:H45" si="11">SUM(G41:G44)</f>
        <v>0</v>
      </c>
      <c r="H45" s="83">
        <f t="shared" si="11"/>
        <v>0</v>
      </c>
      <c r="I45" s="105"/>
      <c r="J45" s="112"/>
    </row>
    <row r="46" customHeight="1" spans="1:10">
      <c r="A46" s="77">
        <v>7</v>
      </c>
      <c r="B46" s="78" t="s">
        <v>38</v>
      </c>
      <c r="C46" s="79">
        <v>0</v>
      </c>
      <c r="D46" s="80"/>
      <c r="E46" s="79">
        <f t="shared" si="2"/>
        <v>0</v>
      </c>
      <c r="F46" s="79">
        <v>0</v>
      </c>
      <c r="G46" s="79">
        <v>0</v>
      </c>
      <c r="H46" s="79">
        <f t="shared" si="0"/>
        <v>0</v>
      </c>
      <c r="I46" s="102"/>
      <c r="J46" s="114"/>
    </row>
    <row r="47" customHeight="1" spans="1:10">
      <c r="A47" s="77"/>
      <c r="B47" s="78"/>
      <c r="C47" s="79"/>
      <c r="D47" s="80"/>
      <c r="E47" s="79"/>
      <c r="F47" s="79">
        <v>0</v>
      </c>
      <c r="G47" s="79">
        <v>0</v>
      </c>
      <c r="H47" s="79">
        <f t="shared" si="0"/>
        <v>0</v>
      </c>
      <c r="I47" s="102"/>
      <c r="J47" s="115"/>
    </row>
    <row r="48" customHeight="1" spans="1:10">
      <c r="A48" s="77"/>
      <c r="B48" s="78"/>
      <c r="C48" s="79"/>
      <c r="D48" s="80"/>
      <c r="E48" s="79"/>
      <c r="F48" s="79">
        <v>0</v>
      </c>
      <c r="G48" s="79">
        <v>0</v>
      </c>
      <c r="H48" s="79">
        <f t="shared" si="0"/>
        <v>0</v>
      </c>
      <c r="I48" s="102"/>
      <c r="J48" s="115"/>
    </row>
    <row r="49" customHeight="1" spans="1:10">
      <c r="A49" s="77"/>
      <c r="B49" s="78"/>
      <c r="C49" s="79"/>
      <c r="D49" s="80"/>
      <c r="E49" s="79"/>
      <c r="F49" s="79">
        <v>0</v>
      </c>
      <c r="G49" s="79">
        <v>0</v>
      </c>
      <c r="H49" s="79">
        <f t="shared" si="0"/>
        <v>0</v>
      </c>
      <c r="I49" s="102"/>
      <c r="J49" s="115"/>
    </row>
    <row r="50" s="64" customFormat="1" customHeight="1" spans="1:10">
      <c r="A50" s="81"/>
      <c r="B50" s="82" t="s">
        <v>39</v>
      </c>
      <c r="C50" s="83">
        <f>SUM(C46)</f>
        <v>0</v>
      </c>
      <c r="D50" s="83">
        <f t="shared" ref="D50:E50" si="12">SUM(D46)</f>
        <v>0</v>
      </c>
      <c r="E50" s="83">
        <f t="shared" si="12"/>
        <v>0</v>
      </c>
      <c r="F50" s="83">
        <f>SUM(F46:F49)</f>
        <v>0</v>
      </c>
      <c r="G50" s="83">
        <f t="shared" ref="G50:H50" si="13">SUM(G46:G49)</f>
        <v>0</v>
      </c>
      <c r="H50" s="83">
        <f t="shared" si="13"/>
        <v>0</v>
      </c>
      <c r="I50" s="105"/>
      <c r="J50" s="116"/>
    </row>
    <row r="51" customHeight="1" spans="1:10">
      <c r="A51" s="77">
        <v>8</v>
      </c>
      <c r="B51" s="78" t="s">
        <v>40</v>
      </c>
      <c r="C51" s="79">
        <v>0</v>
      </c>
      <c r="D51" s="80"/>
      <c r="E51" s="79">
        <f t="shared" si="2"/>
        <v>0</v>
      </c>
      <c r="F51" s="79">
        <v>0</v>
      </c>
      <c r="G51" s="79">
        <v>0</v>
      </c>
      <c r="H51" s="79">
        <f t="shared" si="0"/>
        <v>0</v>
      </c>
      <c r="I51" s="102"/>
      <c r="J51" s="108" t="s">
        <v>41</v>
      </c>
    </row>
    <row r="52" customHeight="1" spans="1:10">
      <c r="A52" s="77"/>
      <c r="B52" s="78"/>
      <c r="C52" s="79"/>
      <c r="D52" s="80"/>
      <c r="E52" s="79"/>
      <c r="F52" s="79">
        <v>0</v>
      </c>
      <c r="G52" s="79">
        <v>0</v>
      </c>
      <c r="H52" s="79">
        <f t="shared" si="0"/>
        <v>0</v>
      </c>
      <c r="I52" s="102"/>
      <c r="J52" s="109"/>
    </row>
    <row r="53" s="64" customFormat="1" customHeight="1" spans="1:10">
      <c r="A53" s="81"/>
      <c r="B53" s="82" t="s">
        <v>42</v>
      </c>
      <c r="C53" s="83">
        <f>SUM(C51)</f>
        <v>0</v>
      </c>
      <c r="D53" s="83">
        <f t="shared" ref="D53:E53" si="14">SUM(D51)</f>
        <v>0</v>
      </c>
      <c r="E53" s="83">
        <f t="shared" si="14"/>
        <v>0</v>
      </c>
      <c r="F53" s="83">
        <f>SUM(F51:F52)</f>
        <v>0</v>
      </c>
      <c r="G53" s="83">
        <f t="shared" ref="G53:H53" si="15">SUM(G51:G52)</f>
        <v>0</v>
      </c>
      <c r="H53" s="83">
        <f t="shared" si="15"/>
        <v>0</v>
      </c>
      <c r="I53" s="105"/>
      <c r="J53" s="112"/>
    </row>
    <row r="54" customHeight="1" spans="1:10">
      <c r="A54" s="77">
        <v>9</v>
      </c>
      <c r="B54" s="78" t="s">
        <v>43</v>
      </c>
      <c r="C54" s="79">
        <v>0</v>
      </c>
      <c r="D54" s="80"/>
      <c r="E54" s="79">
        <f t="shared" si="2"/>
        <v>0</v>
      </c>
      <c r="F54" s="79">
        <v>0</v>
      </c>
      <c r="G54" s="79">
        <v>0</v>
      </c>
      <c r="H54" s="79">
        <f t="shared" si="0"/>
        <v>0</v>
      </c>
      <c r="I54" s="102"/>
      <c r="J54" s="103" t="s">
        <v>44</v>
      </c>
    </row>
    <row r="55" customHeight="1" spans="1:10">
      <c r="A55" s="77"/>
      <c r="B55" s="78"/>
      <c r="C55" s="79"/>
      <c r="D55" s="80"/>
      <c r="E55" s="79"/>
      <c r="F55" s="79">
        <v>0</v>
      </c>
      <c r="G55" s="79">
        <v>0</v>
      </c>
      <c r="H55" s="79">
        <f t="shared" si="0"/>
        <v>0</v>
      </c>
      <c r="I55" s="102"/>
      <c r="J55" s="104"/>
    </row>
    <row r="56" customHeight="1" spans="1:10">
      <c r="A56" s="77"/>
      <c r="B56" s="78"/>
      <c r="C56" s="79"/>
      <c r="D56" s="80"/>
      <c r="E56" s="79"/>
      <c r="F56" s="79">
        <v>0</v>
      </c>
      <c r="G56" s="79">
        <v>0</v>
      </c>
      <c r="H56" s="79">
        <f t="shared" si="0"/>
        <v>0</v>
      </c>
      <c r="I56" s="102"/>
      <c r="J56" s="104"/>
    </row>
    <row r="57" s="64" customFormat="1" customHeight="1" spans="1:10">
      <c r="A57" s="81"/>
      <c r="B57" s="82" t="s">
        <v>45</v>
      </c>
      <c r="C57" s="83">
        <f>SUM(C54)</f>
        <v>0</v>
      </c>
      <c r="D57" s="83">
        <f t="shared" ref="D57:E57" si="16">SUM(D54)</f>
        <v>0</v>
      </c>
      <c r="E57" s="83">
        <f t="shared" si="16"/>
        <v>0</v>
      </c>
      <c r="F57" s="83">
        <f>SUM(F54:F56)</f>
        <v>0</v>
      </c>
      <c r="G57" s="83">
        <f t="shared" ref="G57:H57" si="17">SUM(G54:G56)</f>
        <v>0</v>
      </c>
      <c r="H57" s="83">
        <f t="shared" si="17"/>
        <v>0</v>
      </c>
      <c r="I57" s="105"/>
      <c r="J57" s="106"/>
    </row>
    <row r="58" s="65" customFormat="1" customHeight="1" spans="1:10">
      <c r="A58" s="97"/>
      <c r="B58" s="78" t="s">
        <v>46</v>
      </c>
      <c r="C58" s="79">
        <v>60000</v>
      </c>
      <c r="D58" s="80">
        <v>1</v>
      </c>
      <c r="E58" s="79">
        <f>C58*D58</f>
        <v>60000</v>
      </c>
      <c r="F58" s="96">
        <v>100</v>
      </c>
      <c r="G58" s="96">
        <v>0</v>
      </c>
      <c r="H58" s="96">
        <f t="shared" ref="H58" si="18">F58+G58</f>
        <v>100</v>
      </c>
      <c r="I58" s="107" t="s">
        <v>47</v>
      </c>
      <c r="J58" s="115"/>
    </row>
    <row r="59" s="65" customFormat="1" customHeight="1" spans="1:10">
      <c r="A59" s="97"/>
      <c r="B59" s="78"/>
      <c r="C59" s="79"/>
      <c r="D59" s="80"/>
      <c r="E59" s="79"/>
      <c r="F59" s="100">
        <v>757.5</v>
      </c>
      <c r="G59" s="100">
        <v>0</v>
      </c>
      <c r="H59" s="100">
        <f t="shared" ref="H59" si="19">F59+G59</f>
        <v>757.5</v>
      </c>
      <c r="I59" s="117" t="s">
        <v>48</v>
      </c>
      <c r="J59" s="115"/>
    </row>
    <row r="60" s="65" customFormat="1" customHeight="1" spans="1:10">
      <c r="A60" s="97"/>
      <c r="B60" s="78"/>
      <c r="C60" s="79"/>
      <c r="D60" s="80"/>
      <c r="E60" s="79"/>
      <c r="F60" s="96">
        <v>4844.77</v>
      </c>
      <c r="G60" s="96">
        <v>0</v>
      </c>
      <c r="H60" s="96">
        <f t="shared" ref="H60" si="20">F60+G60</f>
        <v>4844.77</v>
      </c>
      <c r="I60" s="107" t="s">
        <v>49</v>
      </c>
      <c r="J60" s="115"/>
    </row>
    <row r="61" s="65" customFormat="1" customHeight="1" spans="1:10">
      <c r="A61" s="97"/>
      <c r="B61" s="78"/>
      <c r="C61" s="79"/>
      <c r="D61" s="80"/>
      <c r="E61" s="79"/>
      <c r="F61" s="96">
        <v>357.6</v>
      </c>
      <c r="G61" s="96">
        <v>0</v>
      </c>
      <c r="H61" s="96">
        <f t="shared" ref="H61" si="21">F61+G61</f>
        <v>357.6</v>
      </c>
      <c r="I61" s="107" t="s">
        <v>50</v>
      </c>
      <c r="J61" s="115"/>
    </row>
    <row r="62" s="65" customFormat="1" customHeight="1" spans="1:10">
      <c r="A62" s="97"/>
      <c r="B62" s="78"/>
      <c r="C62" s="79"/>
      <c r="D62" s="80"/>
      <c r="E62" s="79"/>
      <c r="F62" s="96">
        <v>1904</v>
      </c>
      <c r="G62" s="96">
        <v>0</v>
      </c>
      <c r="H62" s="96">
        <f t="shared" ref="H62" si="22">F62+G62</f>
        <v>1904</v>
      </c>
      <c r="I62" s="107" t="s">
        <v>51</v>
      </c>
      <c r="J62" s="115"/>
    </row>
    <row r="63" s="65" customFormat="1" customHeight="1" spans="1:10">
      <c r="A63" s="97"/>
      <c r="B63" s="78"/>
      <c r="C63" s="79"/>
      <c r="D63" s="80"/>
      <c r="E63" s="79"/>
      <c r="F63" s="96">
        <v>995</v>
      </c>
      <c r="G63" s="96">
        <v>0</v>
      </c>
      <c r="H63" s="96">
        <f t="shared" ref="H63" si="23">F63+G63</f>
        <v>995</v>
      </c>
      <c r="I63" s="107" t="s">
        <v>52</v>
      </c>
      <c r="J63" s="115"/>
    </row>
    <row r="64" s="65" customFormat="1" customHeight="1" spans="1:10">
      <c r="A64" s="97"/>
      <c r="B64" s="78"/>
      <c r="C64" s="79"/>
      <c r="D64" s="80"/>
      <c r="E64" s="79"/>
      <c r="F64" s="96">
        <v>5566.8</v>
      </c>
      <c r="G64" s="96">
        <v>0</v>
      </c>
      <c r="H64" s="96">
        <f t="shared" ref="H64" si="24">F64+G64</f>
        <v>5566.8</v>
      </c>
      <c r="I64" s="107" t="s">
        <v>53</v>
      </c>
      <c r="J64" s="115"/>
    </row>
    <row r="65" s="65" customFormat="1" customHeight="1" spans="1:10">
      <c r="A65" s="97"/>
      <c r="B65" s="78"/>
      <c r="C65" s="79"/>
      <c r="D65" s="80"/>
      <c r="E65" s="79"/>
      <c r="F65" s="100">
        <v>3935</v>
      </c>
      <c r="G65" s="100">
        <v>0</v>
      </c>
      <c r="H65" s="100">
        <f t="shared" ref="H65" si="25">F65+G65</f>
        <v>3935</v>
      </c>
      <c r="I65" s="117" t="s">
        <v>54</v>
      </c>
      <c r="J65" s="115"/>
    </row>
    <row r="66" s="65" customFormat="1" customHeight="1" spans="1:10">
      <c r="A66" s="97"/>
      <c r="B66" s="78"/>
      <c r="C66" s="79"/>
      <c r="D66" s="80"/>
      <c r="E66" s="79"/>
      <c r="F66" s="100">
        <v>1088.5</v>
      </c>
      <c r="G66" s="100">
        <v>0</v>
      </c>
      <c r="H66" s="100">
        <f t="shared" ref="H66:H67" si="26">F66+G66</f>
        <v>1088.5</v>
      </c>
      <c r="I66" s="117" t="s">
        <v>55</v>
      </c>
      <c r="J66" s="115"/>
    </row>
    <row r="67" s="65" customFormat="1" customHeight="1" spans="1:10">
      <c r="A67" s="97"/>
      <c r="B67" s="78"/>
      <c r="C67" s="79"/>
      <c r="D67" s="80"/>
      <c r="E67" s="79"/>
      <c r="F67" s="100">
        <v>3396</v>
      </c>
      <c r="G67" s="100">
        <v>0</v>
      </c>
      <c r="H67" s="100">
        <f t="shared" si="26"/>
        <v>3396</v>
      </c>
      <c r="I67" s="117" t="s">
        <v>56</v>
      </c>
      <c r="J67" s="115"/>
    </row>
    <row r="68" s="65" customFormat="1" customHeight="1" spans="1:10">
      <c r="A68" s="97"/>
      <c r="B68" s="78"/>
      <c r="C68" s="79"/>
      <c r="D68" s="80"/>
      <c r="E68" s="79"/>
      <c r="F68" s="118">
        <v>175</v>
      </c>
      <c r="G68" s="118">
        <v>0</v>
      </c>
      <c r="H68" s="118">
        <f t="shared" ref="H68:H69" si="27">F68+G68</f>
        <v>175</v>
      </c>
      <c r="I68" s="113" t="s">
        <v>57</v>
      </c>
      <c r="J68" s="115"/>
    </row>
    <row r="69" s="65" customFormat="1" customHeight="1" spans="1:10">
      <c r="A69" s="97"/>
      <c r="B69" s="78"/>
      <c r="C69" s="79"/>
      <c r="D69" s="80"/>
      <c r="E69" s="79"/>
      <c r="F69" s="118">
        <v>120</v>
      </c>
      <c r="G69" s="118">
        <v>0</v>
      </c>
      <c r="H69" s="118">
        <f t="shared" si="27"/>
        <v>120</v>
      </c>
      <c r="I69" s="113" t="s">
        <v>57</v>
      </c>
      <c r="J69" s="115"/>
    </row>
    <row r="70" s="65" customFormat="1" ht="10" customHeight="1" spans="1:10">
      <c r="A70" s="97"/>
      <c r="B70" s="78"/>
      <c r="C70" s="79"/>
      <c r="D70" s="80"/>
      <c r="E70" s="79"/>
      <c r="F70" s="119"/>
      <c r="G70" s="119"/>
      <c r="H70" s="119"/>
      <c r="I70" s="122"/>
      <c r="J70" s="115"/>
    </row>
    <row r="71" s="65" customFormat="1" customHeight="1" spans="1:10">
      <c r="A71" s="97"/>
      <c r="B71" s="78"/>
      <c r="C71" s="79"/>
      <c r="D71" s="80"/>
      <c r="E71" s="79"/>
      <c r="F71" s="96">
        <v>4792</v>
      </c>
      <c r="G71" s="100">
        <v>0</v>
      </c>
      <c r="H71" s="100">
        <f t="shared" ref="H71:H72" si="28">F71+G71</f>
        <v>4792</v>
      </c>
      <c r="I71" s="107" t="s">
        <v>58</v>
      </c>
      <c r="J71" s="115"/>
    </row>
    <row r="72" s="65" customFormat="1" customHeight="1" spans="1:10">
      <c r="A72" s="97"/>
      <c r="B72" s="78"/>
      <c r="C72" s="79"/>
      <c r="D72" s="80"/>
      <c r="E72" s="79"/>
      <c r="F72" s="96">
        <v>234</v>
      </c>
      <c r="G72" s="100">
        <v>0</v>
      </c>
      <c r="H72" s="100">
        <f t="shared" si="28"/>
        <v>234</v>
      </c>
      <c r="I72" s="107" t="s">
        <v>59</v>
      </c>
      <c r="J72" s="115"/>
    </row>
    <row r="73" s="65" customFormat="1" customHeight="1" spans="1:10">
      <c r="A73" s="97"/>
      <c r="B73" s="78"/>
      <c r="C73" s="79"/>
      <c r="D73" s="80"/>
      <c r="E73" s="79"/>
      <c r="F73" s="96">
        <v>185</v>
      </c>
      <c r="G73" s="100">
        <v>0</v>
      </c>
      <c r="H73" s="100">
        <f t="shared" ref="H73" si="29">F73+G73</f>
        <v>185</v>
      </c>
      <c r="I73" s="107" t="s">
        <v>59</v>
      </c>
      <c r="J73" s="115"/>
    </row>
    <row r="74" s="65" customFormat="1" customHeight="1" spans="1:10">
      <c r="A74" s="97"/>
      <c r="B74" s="78"/>
      <c r="C74" s="79"/>
      <c r="D74" s="80"/>
      <c r="E74" s="79"/>
      <c r="F74" s="94">
        <v>81.57</v>
      </c>
      <c r="G74" s="118">
        <v>0</v>
      </c>
      <c r="H74" s="118">
        <f t="shared" ref="H74" si="30">F74+G74</f>
        <v>81.57</v>
      </c>
      <c r="I74" s="113" t="s">
        <v>60</v>
      </c>
      <c r="J74" s="115"/>
    </row>
    <row r="75" s="65" customFormat="1" customHeight="1" spans="1:10">
      <c r="A75" s="97"/>
      <c r="B75" s="78"/>
      <c r="C75" s="79"/>
      <c r="D75" s="80"/>
      <c r="E75" s="79"/>
      <c r="F75" s="96">
        <v>152.5</v>
      </c>
      <c r="G75" s="100">
        <v>0</v>
      </c>
      <c r="H75" s="100">
        <f t="shared" ref="H75" si="31">F75+G75</f>
        <v>152.5</v>
      </c>
      <c r="I75" s="107" t="s">
        <v>61</v>
      </c>
      <c r="J75" s="115"/>
    </row>
    <row r="76" s="65" customFormat="1" customHeight="1" spans="1:10">
      <c r="A76" s="97"/>
      <c r="B76" s="78"/>
      <c r="C76" s="79"/>
      <c r="D76" s="80"/>
      <c r="E76" s="79"/>
      <c r="F76" s="94">
        <v>71.5</v>
      </c>
      <c r="G76" s="118">
        <v>0</v>
      </c>
      <c r="H76" s="118">
        <f t="shared" ref="H76:H77" si="32">F76+G76</f>
        <v>71.5</v>
      </c>
      <c r="I76" s="113" t="s">
        <v>62</v>
      </c>
      <c r="J76" s="115"/>
    </row>
    <row r="77" s="65" customFormat="1" customHeight="1" spans="1:10">
      <c r="A77" s="97"/>
      <c r="B77" s="78"/>
      <c r="C77" s="79"/>
      <c r="D77" s="80"/>
      <c r="E77" s="79"/>
      <c r="F77" s="96">
        <v>257.13</v>
      </c>
      <c r="G77" s="100">
        <v>0</v>
      </c>
      <c r="H77" s="100">
        <f t="shared" si="32"/>
        <v>257.13</v>
      </c>
      <c r="I77" s="107" t="s">
        <v>63</v>
      </c>
      <c r="J77" s="115"/>
    </row>
    <row r="78" s="65" customFormat="1" customHeight="1" spans="1:10">
      <c r="A78" s="97"/>
      <c r="B78" s="78"/>
      <c r="C78" s="79"/>
      <c r="D78" s="80"/>
      <c r="E78" s="79"/>
      <c r="F78" s="120">
        <v>2000</v>
      </c>
      <c r="G78" s="120">
        <v>0</v>
      </c>
      <c r="H78" s="120">
        <f t="shared" ref="H78" si="33">F78+G78</f>
        <v>2000</v>
      </c>
      <c r="I78" s="110" t="s">
        <v>64</v>
      </c>
      <c r="J78" s="115"/>
    </row>
    <row r="79" s="65" customFormat="1" customHeight="1" spans="1:10">
      <c r="A79" s="97"/>
      <c r="B79" s="78"/>
      <c r="C79" s="79"/>
      <c r="D79" s="80"/>
      <c r="E79" s="79"/>
      <c r="F79" s="121">
        <v>187.5</v>
      </c>
      <c r="G79" s="100">
        <v>0</v>
      </c>
      <c r="H79" s="100">
        <f t="shared" ref="H79" si="34">F79+G79</f>
        <v>187.5</v>
      </c>
      <c r="I79" s="117" t="s">
        <v>65</v>
      </c>
      <c r="J79" s="115"/>
    </row>
    <row r="80" s="65" customFormat="1" ht="9" customHeight="1" spans="1:10">
      <c r="A80" s="97"/>
      <c r="B80" s="78"/>
      <c r="C80" s="79"/>
      <c r="D80" s="80"/>
      <c r="E80" s="79"/>
      <c r="F80" s="119"/>
      <c r="G80" s="119"/>
      <c r="H80" s="119"/>
      <c r="I80" s="122"/>
      <c r="J80" s="115"/>
    </row>
    <row r="81" s="65" customFormat="1" customHeight="1" spans="1:10">
      <c r="A81" s="97"/>
      <c r="B81" s="78"/>
      <c r="C81" s="79"/>
      <c r="D81" s="80"/>
      <c r="E81" s="79"/>
      <c r="F81" s="121">
        <v>707.67</v>
      </c>
      <c r="G81" s="121">
        <v>0</v>
      </c>
      <c r="H81" s="121">
        <f t="shared" ref="H81:H87" si="35">F81+G81</f>
        <v>707.67</v>
      </c>
      <c r="I81" s="117" t="s">
        <v>66</v>
      </c>
      <c r="J81" s="115"/>
    </row>
    <row r="82" s="65" customFormat="1" customHeight="1" spans="1:10">
      <c r="A82" s="97"/>
      <c r="B82" s="78"/>
      <c r="C82" s="79"/>
      <c r="D82" s="80"/>
      <c r="E82" s="79"/>
      <c r="F82" s="121">
        <v>452.2</v>
      </c>
      <c r="G82" s="121">
        <v>0</v>
      </c>
      <c r="H82" s="121">
        <f t="shared" si="35"/>
        <v>452.2</v>
      </c>
      <c r="I82" s="117" t="s">
        <v>67</v>
      </c>
      <c r="J82" s="115"/>
    </row>
    <row r="83" s="65" customFormat="1" customHeight="1" spans="1:10">
      <c r="A83" s="97"/>
      <c r="B83" s="78"/>
      <c r="C83" s="79"/>
      <c r="D83" s="80"/>
      <c r="E83" s="79"/>
      <c r="F83" s="121">
        <v>203</v>
      </c>
      <c r="G83" s="121">
        <v>0</v>
      </c>
      <c r="H83" s="121">
        <f t="shared" si="35"/>
        <v>203</v>
      </c>
      <c r="I83" s="123" t="s">
        <v>68</v>
      </c>
      <c r="J83" s="115"/>
    </row>
    <row r="84" s="65" customFormat="1" customHeight="1" spans="1:10">
      <c r="A84" s="97"/>
      <c r="B84" s="78"/>
      <c r="C84" s="79"/>
      <c r="D84" s="80"/>
      <c r="E84" s="79"/>
      <c r="F84" s="121">
        <v>116</v>
      </c>
      <c r="G84" s="121">
        <v>0</v>
      </c>
      <c r="H84" s="121">
        <f t="shared" si="35"/>
        <v>116</v>
      </c>
      <c r="I84" s="124"/>
      <c r="J84" s="115"/>
    </row>
    <row r="85" s="65" customFormat="1" customHeight="1" spans="1:10">
      <c r="A85" s="97"/>
      <c r="B85" s="78"/>
      <c r="C85" s="79"/>
      <c r="D85" s="80"/>
      <c r="E85" s="79"/>
      <c r="F85" s="121">
        <v>62.7</v>
      </c>
      <c r="G85" s="121">
        <v>0</v>
      </c>
      <c r="H85" s="121">
        <f t="shared" si="35"/>
        <v>62.7</v>
      </c>
      <c r="I85" s="124"/>
      <c r="J85" s="115"/>
    </row>
    <row r="86" s="65" customFormat="1" customHeight="1" spans="1:10">
      <c r="A86" s="97"/>
      <c r="B86" s="78"/>
      <c r="C86" s="79"/>
      <c r="D86" s="80"/>
      <c r="E86" s="79"/>
      <c r="F86" s="121">
        <v>82.5</v>
      </c>
      <c r="G86" s="121">
        <v>0</v>
      </c>
      <c r="H86" s="121">
        <f t="shared" si="35"/>
        <v>82.5</v>
      </c>
      <c r="I86" s="125"/>
      <c r="J86" s="115"/>
    </row>
    <row r="87" s="65" customFormat="1" customHeight="1" spans="1:10">
      <c r="A87" s="97"/>
      <c r="B87" s="78"/>
      <c r="C87" s="79"/>
      <c r="D87" s="80"/>
      <c r="E87" s="79"/>
      <c r="F87" s="96">
        <v>62.7</v>
      </c>
      <c r="G87" s="121">
        <v>0</v>
      </c>
      <c r="H87" s="121">
        <f t="shared" si="35"/>
        <v>62.7</v>
      </c>
      <c r="I87" s="125" t="s">
        <v>69</v>
      </c>
      <c r="J87" s="115"/>
    </row>
    <row r="88" s="65" customFormat="1" customHeight="1" spans="1:10">
      <c r="A88" s="97"/>
      <c r="B88" s="78"/>
      <c r="C88" s="79"/>
      <c r="D88" s="80"/>
      <c r="E88" s="79"/>
      <c r="F88" s="121">
        <v>90.84</v>
      </c>
      <c r="G88" s="121">
        <v>0</v>
      </c>
      <c r="H88" s="121">
        <f t="shared" ref="H88:H90" si="36">F88+G88</f>
        <v>90.84</v>
      </c>
      <c r="I88" s="117" t="s">
        <v>70</v>
      </c>
      <c r="J88" s="115"/>
    </row>
    <row r="89" s="65" customFormat="1" customHeight="1" spans="1:10">
      <c r="A89" s="97"/>
      <c r="B89" s="78"/>
      <c r="C89" s="79"/>
      <c r="D89" s="80"/>
      <c r="E89" s="79"/>
      <c r="F89" s="121">
        <v>47</v>
      </c>
      <c r="G89" s="121">
        <v>0</v>
      </c>
      <c r="H89" s="121">
        <f t="shared" si="36"/>
        <v>47</v>
      </c>
      <c r="I89" s="117" t="s">
        <v>71</v>
      </c>
      <c r="J89" s="115"/>
    </row>
    <row r="90" s="65" customFormat="1" customHeight="1" spans="1:10">
      <c r="A90" s="97"/>
      <c r="B90" s="78"/>
      <c r="C90" s="79"/>
      <c r="D90" s="80"/>
      <c r="E90" s="79"/>
      <c r="F90" s="121">
        <v>89</v>
      </c>
      <c r="G90" s="121">
        <v>0</v>
      </c>
      <c r="H90" s="121">
        <f t="shared" si="36"/>
        <v>89</v>
      </c>
      <c r="I90" s="117" t="s">
        <v>72</v>
      </c>
      <c r="J90" s="115"/>
    </row>
    <row r="91" s="65" customFormat="1" ht="10" customHeight="1" spans="1:10">
      <c r="A91" s="97"/>
      <c r="B91" s="78"/>
      <c r="C91" s="79"/>
      <c r="D91" s="80"/>
      <c r="E91" s="79"/>
      <c r="F91" s="119"/>
      <c r="G91" s="119"/>
      <c r="H91" s="119"/>
      <c r="I91" s="122"/>
      <c r="J91" s="115"/>
    </row>
    <row r="92" s="65" customFormat="1" customHeight="1" spans="1:10">
      <c r="A92" s="97"/>
      <c r="B92" s="78"/>
      <c r="C92" s="79"/>
      <c r="D92" s="80"/>
      <c r="E92" s="79"/>
      <c r="F92" s="96">
        <v>664.5</v>
      </c>
      <c r="G92" s="121">
        <v>0</v>
      </c>
      <c r="H92" s="121">
        <f>F92+G92</f>
        <v>664.5</v>
      </c>
      <c r="I92" s="107" t="s">
        <v>73</v>
      </c>
      <c r="J92" s="115"/>
    </row>
    <row r="93" s="65" customFormat="1" customHeight="1" spans="1:10">
      <c r="A93" s="97"/>
      <c r="B93" s="78"/>
      <c r="C93" s="79"/>
      <c r="D93" s="80"/>
      <c r="E93" s="79"/>
      <c r="F93" s="96">
        <v>813.89</v>
      </c>
      <c r="G93" s="121">
        <v>0</v>
      </c>
      <c r="H93" s="121">
        <f>F93+G93</f>
        <v>813.89</v>
      </c>
      <c r="I93" s="107" t="s">
        <v>74</v>
      </c>
      <c r="J93" s="115"/>
    </row>
    <row r="94" s="65" customFormat="1" customHeight="1" spans="1:10">
      <c r="A94" s="97"/>
      <c r="B94" s="78"/>
      <c r="C94" s="79"/>
      <c r="D94" s="80"/>
      <c r="E94" s="79"/>
      <c r="F94" s="96">
        <v>110.2</v>
      </c>
      <c r="G94" s="121">
        <v>0</v>
      </c>
      <c r="H94" s="121">
        <f>F94+G94</f>
        <v>110.2</v>
      </c>
      <c r="I94" s="107" t="s">
        <v>74</v>
      </c>
      <c r="J94" s="115"/>
    </row>
    <row r="95" s="65" customFormat="1" customHeight="1" spans="1:10">
      <c r="A95" s="97"/>
      <c r="B95" s="78"/>
      <c r="C95" s="79"/>
      <c r="D95" s="80"/>
      <c r="E95" s="79"/>
      <c r="F95" s="96">
        <v>409.52</v>
      </c>
      <c r="G95" s="121">
        <v>0</v>
      </c>
      <c r="H95" s="121">
        <f>F95+G95</f>
        <v>409.52</v>
      </c>
      <c r="I95" s="107" t="s">
        <v>74</v>
      </c>
      <c r="J95" s="115"/>
    </row>
    <row r="96" s="65" customFormat="1" ht="9" customHeight="1" spans="1:10">
      <c r="A96" s="97"/>
      <c r="B96" s="78"/>
      <c r="C96" s="79"/>
      <c r="D96" s="80"/>
      <c r="E96" s="79"/>
      <c r="F96" s="119"/>
      <c r="G96" s="119"/>
      <c r="H96" s="119"/>
      <c r="I96" s="122"/>
      <c r="J96" s="115"/>
    </row>
    <row r="97" s="65" customFormat="1" customHeight="1" spans="1:10">
      <c r="A97" s="97"/>
      <c r="B97" s="78"/>
      <c r="C97" s="79"/>
      <c r="D97" s="80"/>
      <c r="E97" s="79"/>
      <c r="F97" s="121">
        <v>789</v>
      </c>
      <c r="G97" s="121">
        <v>0</v>
      </c>
      <c r="H97" s="121">
        <f t="shared" ref="H97:H114" si="37">F97+G97</f>
        <v>789</v>
      </c>
      <c r="I97" s="117" t="s">
        <v>75</v>
      </c>
      <c r="J97" s="115"/>
    </row>
    <row r="98" s="65" customFormat="1" customHeight="1" spans="1:10">
      <c r="A98" s="97"/>
      <c r="B98" s="78"/>
      <c r="C98" s="79"/>
      <c r="D98" s="80"/>
      <c r="E98" s="79"/>
      <c r="F98" s="121">
        <v>895</v>
      </c>
      <c r="G98" s="121">
        <v>0</v>
      </c>
      <c r="H98" s="121">
        <f t="shared" si="37"/>
        <v>895</v>
      </c>
      <c r="I98" s="117" t="s">
        <v>76</v>
      </c>
      <c r="J98" s="115"/>
    </row>
    <row r="99" s="65" customFormat="1" customHeight="1" spans="1:10">
      <c r="A99" s="97"/>
      <c r="B99" s="78"/>
      <c r="C99" s="79"/>
      <c r="D99" s="80"/>
      <c r="E99" s="79"/>
      <c r="F99" s="121">
        <v>746</v>
      </c>
      <c r="G99" s="121">
        <v>0</v>
      </c>
      <c r="H99" s="121">
        <f t="shared" si="37"/>
        <v>746</v>
      </c>
      <c r="I99" s="126" t="s">
        <v>77</v>
      </c>
      <c r="J99" s="115"/>
    </row>
    <row r="100" s="65" customFormat="1" customHeight="1" spans="1:10">
      <c r="A100" s="97"/>
      <c r="B100" s="78"/>
      <c r="C100" s="79"/>
      <c r="D100" s="80"/>
      <c r="E100" s="79"/>
      <c r="F100" s="121">
        <v>733</v>
      </c>
      <c r="G100" s="121">
        <v>0</v>
      </c>
      <c r="H100" s="121">
        <f t="shared" si="37"/>
        <v>733</v>
      </c>
      <c r="I100" s="127"/>
      <c r="J100" s="115"/>
    </row>
    <row r="101" s="65" customFormat="1" customHeight="1" spans="1:10">
      <c r="A101" s="97"/>
      <c r="B101" s="78"/>
      <c r="C101" s="79"/>
      <c r="D101" s="80"/>
      <c r="E101" s="79"/>
      <c r="F101" s="121">
        <v>334</v>
      </c>
      <c r="G101" s="121">
        <v>0</v>
      </c>
      <c r="H101" s="121">
        <f t="shared" si="37"/>
        <v>334</v>
      </c>
      <c r="I101" s="127"/>
      <c r="J101" s="115"/>
    </row>
    <row r="102" s="65" customFormat="1" customHeight="1" spans="1:10">
      <c r="A102" s="97"/>
      <c r="B102" s="78"/>
      <c r="C102" s="79"/>
      <c r="D102" s="80"/>
      <c r="E102" s="79"/>
      <c r="F102" s="121">
        <v>340</v>
      </c>
      <c r="G102" s="121">
        <v>0</v>
      </c>
      <c r="H102" s="121">
        <f t="shared" si="37"/>
        <v>340</v>
      </c>
      <c r="I102" s="127"/>
      <c r="J102" s="115"/>
    </row>
    <row r="103" s="65" customFormat="1" customHeight="1" spans="1:10">
      <c r="A103" s="97"/>
      <c r="B103" s="78"/>
      <c r="C103" s="79"/>
      <c r="D103" s="80"/>
      <c r="E103" s="79"/>
      <c r="F103" s="121">
        <v>672</v>
      </c>
      <c r="G103" s="121">
        <v>0</v>
      </c>
      <c r="H103" s="121">
        <f t="shared" si="37"/>
        <v>672</v>
      </c>
      <c r="I103" s="127"/>
      <c r="J103" s="115"/>
    </row>
    <row r="104" s="65" customFormat="1" customHeight="1" spans="1:10">
      <c r="A104" s="97"/>
      <c r="B104" s="78"/>
      <c r="C104" s="79"/>
      <c r="D104" s="80"/>
      <c r="E104" s="79"/>
      <c r="F104" s="121">
        <v>158</v>
      </c>
      <c r="G104" s="121">
        <v>0</v>
      </c>
      <c r="H104" s="121">
        <f t="shared" si="37"/>
        <v>158</v>
      </c>
      <c r="I104" s="127"/>
      <c r="J104" s="115"/>
    </row>
    <row r="105" s="65" customFormat="1" customHeight="1" spans="1:10">
      <c r="A105" s="97"/>
      <c r="B105" s="78"/>
      <c r="C105" s="79"/>
      <c r="D105" s="80"/>
      <c r="E105" s="79"/>
      <c r="F105" s="121">
        <v>268</v>
      </c>
      <c r="G105" s="121">
        <v>0</v>
      </c>
      <c r="H105" s="121">
        <f t="shared" si="37"/>
        <v>268</v>
      </c>
      <c r="I105" s="127"/>
      <c r="J105" s="115"/>
    </row>
    <row r="106" s="65" customFormat="1" customHeight="1" spans="1:10">
      <c r="A106" s="97"/>
      <c r="B106" s="78"/>
      <c r="C106" s="79"/>
      <c r="D106" s="80"/>
      <c r="E106" s="79"/>
      <c r="F106" s="121">
        <v>223</v>
      </c>
      <c r="G106" s="121">
        <v>0</v>
      </c>
      <c r="H106" s="121">
        <f t="shared" si="37"/>
        <v>223</v>
      </c>
      <c r="I106" s="127"/>
      <c r="J106" s="115"/>
    </row>
    <row r="107" s="65" customFormat="1" customHeight="1" spans="1:10">
      <c r="A107" s="97"/>
      <c r="B107" s="78"/>
      <c r="C107" s="79"/>
      <c r="D107" s="80"/>
      <c r="E107" s="79"/>
      <c r="F107" s="121">
        <v>198</v>
      </c>
      <c r="G107" s="121">
        <v>0</v>
      </c>
      <c r="H107" s="121">
        <f t="shared" si="37"/>
        <v>198</v>
      </c>
      <c r="I107" s="127"/>
      <c r="J107" s="115"/>
    </row>
    <row r="108" s="65" customFormat="1" customHeight="1" spans="1:10">
      <c r="A108" s="97"/>
      <c r="B108" s="78"/>
      <c r="C108" s="79"/>
      <c r="D108" s="80"/>
      <c r="E108" s="79"/>
      <c r="F108" s="121">
        <v>248</v>
      </c>
      <c r="G108" s="121">
        <v>0</v>
      </c>
      <c r="H108" s="121">
        <f t="shared" si="37"/>
        <v>248</v>
      </c>
      <c r="I108" s="127"/>
      <c r="J108" s="115"/>
    </row>
    <row r="109" s="65" customFormat="1" customHeight="1" spans="1:10">
      <c r="A109" s="97"/>
      <c r="B109" s="78"/>
      <c r="C109" s="79"/>
      <c r="D109" s="80"/>
      <c r="E109" s="79"/>
      <c r="F109" s="121">
        <v>512</v>
      </c>
      <c r="G109" s="121">
        <v>0</v>
      </c>
      <c r="H109" s="121">
        <f t="shared" si="37"/>
        <v>512</v>
      </c>
      <c r="I109" s="127"/>
      <c r="J109" s="115"/>
    </row>
    <row r="110" s="65" customFormat="1" customHeight="1" spans="1:10">
      <c r="A110" s="97"/>
      <c r="B110" s="78"/>
      <c r="C110" s="79"/>
      <c r="D110" s="80"/>
      <c r="E110" s="79"/>
      <c r="F110" s="121">
        <v>718</v>
      </c>
      <c r="G110" s="121">
        <v>0</v>
      </c>
      <c r="H110" s="121">
        <f t="shared" si="37"/>
        <v>718</v>
      </c>
      <c r="I110" s="127"/>
      <c r="J110" s="115"/>
    </row>
    <row r="111" s="65" customFormat="1" customHeight="1" spans="1:10">
      <c r="A111" s="97"/>
      <c r="B111" s="78"/>
      <c r="C111" s="79"/>
      <c r="D111" s="80"/>
      <c r="E111" s="79"/>
      <c r="F111" s="121">
        <v>490</v>
      </c>
      <c r="G111" s="121">
        <v>0</v>
      </c>
      <c r="H111" s="121">
        <f t="shared" si="37"/>
        <v>490</v>
      </c>
      <c r="I111" s="127"/>
      <c r="J111" s="115"/>
    </row>
    <row r="112" s="65" customFormat="1" customHeight="1" spans="1:10">
      <c r="A112" s="97"/>
      <c r="B112" s="78"/>
      <c r="C112" s="79"/>
      <c r="D112" s="80"/>
      <c r="E112" s="79"/>
      <c r="F112" s="121">
        <v>1140</v>
      </c>
      <c r="G112" s="121">
        <v>0</v>
      </c>
      <c r="H112" s="121">
        <f t="shared" si="37"/>
        <v>1140</v>
      </c>
      <c r="I112" s="127"/>
      <c r="J112" s="115"/>
    </row>
    <row r="113" s="65" customFormat="1" customHeight="1" spans="1:10">
      <c r="A113" s="97"/>
      <c r="B113" s="78"/>
      <c r="C113" s="79"/>
      <c r="D113" s="80"/>
      <c r="E113" s="79"/>
      <c r="F113" s="121">
        <v>1917</v>
      </c>
      <c r="G113" s="121">
        <v>0</v>
      </c>
      <c r="H113" s="121">
        <f t="shared" si="37"/>
        <v>1917</v>
      </c>
      <c r="I113" s="128"/>
      <c r="J113" s="115"/>
    </row>
    <row r="114" s="65" customFormat="1" customHeight="1" spans="1:10">
      <c r="A114" s="97"/>
      <c r="B114" s="78"/>
      <c r="C114" s="79"/>
      <c r="D114" s="80"/>
      <c r="E114" s="79"/>
      <c r="F114" s="121">
        <v>680</v>
      </c>
      <c r="G114" s="121">
        <v>0</v>
      </c>
      <c r="H114" s="121">
        <f t="shared" si="37"/>
        <v>680</v>
      </c>
      <c r="I114" s="117" t="s">
        <v>78</v>
      </c>
      <c r="J114" s="115"/>
    </row>
    <row r="115" s="65" customFormat="1" ht="10" customHeight="1" spans="1:10">
      <c r="A115" s="97"/>
      <c r="B115" s="78"/>
      <c r="C115" s="79"/>
      <c r="D115" s="80"/>
      <c r="E115" s="79"/>
      <c r="F115" s="119"/>
      <c r="G115" s="119"/>
      <c r="H115" s="119"/>
      <c r="I115" s="122"/>
      <c r="J115" s="115"/>
    </row>
    <row r="116" s="66" customFormat="1" ht="25" customHeight="1" spans="1:10">
      <c r="A116" s="97"/>
      <c r="B116" s="78"/>
      <c r="C116" s="79"/>
      <c r="D116" s="80"/>
      <c r="E116" s="79"/>
      <c r="F116" s="100">
        <v>319.94</v>
      </c>
      <c r="G116" s="100">
        <v>0</v>
      </c>
      <c r="H116" s="100">
        <f>F116+G116</f>
        <v>319.94</v>
      </c>
      <c r="I116" s="117" t="s">
        <v>79</v>
      </c>
      <c r="J116" s="115"/>
    </row>
    <row r="117" s="66" customFormat="1" ht="25" customHeight="1" spans="1:10">
      <c r="A117" s="97"/>
      <c r="B117" s="78"/>
      <c r="C117" s="79"/>
      <c r="D117" s="80"/>
      <c r="E117" s="79"/>
      <c r="F117" s="100">
        <v>268.8</v>
      </c>
      <c r="G117" s="100">
        <v>0</v>
      </c>
      <c r="H117" s="100">
        <f>F117+G117</f>
        <v>268.8</v>
      </c>
      <c r="I117" s="117" t="s">
        <v>80</v>
      </c>
      <c r="J117" s="115"/>
    </row>
    <row r="118" s="66" customFormat="1" ht="11" customHeight="1" spans="1:10">
      <c r="A118" s="97"/>
      <c r="B118" s="78"/>
      <c r="C118" s="79"/>
      <c r="D118" s="80"/>
      <c r="E118" s="79"/>
      <c r="F118" s="119"/>
      <c r="G118" s="119"/>
      <c r="H118" s="119"/>
      <c r="I118" s="122"/>
      <c r="J118" s="115"/>
    </row>
    <row r="119" s="66" customFormat="1" ht="13.5" spans="1:10">
      <c r="A119" s="97"/>
      <c r="B119" s="78"/>
      <c r="C119" s="79"/>
      <c r="D119" s="80"/>
      <c r="E119" s="79"/>
      <c r="F119" s="121">
        <v>176</v>
      </c>
      <c r="G119" s="100">
        <v>0</v>
      </c>
      <c r="H119" s="100">
        <f>F119+G119</f>
        <v>176</v>
      </c>
      <c r="I119" s="117" t="s">
        <v>81</v>
      </c>
      <c r="J119" s="115"/>
    </row>
    <row r="120" s="66" customFormat="1" ht="20" customHeight="1" spans="1:10">
      <c r="A120" s="97"/>
      <c r="B120" s="78"/>
      <c r="C120" s="79"/>
      <c r="D120" s="80"/>
      <c r="E120" s="79"/>
      <c r="F120" s="121">
        <v>411</v>
      </c>
      <c r="G120" s="100">
        <v>0</v>
      </c>
      <c r="H120" s="100">
        <f t="shared" ref="H120:H125" si="38">F120+G120</f>
        <v>411</v>
      </c>
      <c r="I120" s="117" t="s">
        <v>82</v>
      </c>
      <c r="J120" s="115"/>
    </row>
    <row r="121" s="66" customFormat="1" ht="20" customHeight="1" spans="1:10">
      <c r="A121" s="97"/>
      <c r="B121" s="78"/>
      <c r="C121" s="79"/>
      <c r="D121" s="80"/>
      <c r="E121" s="79"/>
      <c r="F121" s="121">
        <v>200</v>
      </c>
      <c r="G121" s="100">
        <v>0</v>
      </c>
      <c r="H121" s="100">
        <f t="shared" ref="H121" si="39">F121+G121</f>
        <v>200</v>
      </c>
      <c r="I121" s="117" t="s">
        <v>83</v>
      </c>
      <c r="J121" s="115"/>
    </row>
    <row r="122" s="66" customFormat="1" ht="20" customHeight="1" spans="1:10">
      <c r="A122" s="97"/>
      <c r="B122" s="78"/>
      <c r="C122" s="79"/>
      <c r="D122" s="80"/>
      <c r="E122" s="79"/>
      <c r="F122" s="121">
        <v>118</v>
      </c>
      <c r="G122" s="100">
        <v>0</v>
      </c>
      <c r="H122" s="100">
        <f t="shared" ref="H122" si="40">F122+G122</f>
        <v>118</v>
      </c>
      <c r="I122" s="117" t="s">
        <v>84</v>
      </c>
      <c r="J122" s="115"/>
    </row>
    <row r="123" s="66" customFormat="1" ht="20" customHeight="1" spans="1:10">
      <c r="A123" s="97"/>
      <c r="B123" s="78"/>
      <c r="C123" s="79"/>
      <c r="D123" s="80"/>
      <c r="E123" s="79"/>
      <c r="F123" s="121">
        <v>120.9</v>
      </c>
      <c r="G123" s="100">
        <v>0</v>
      </c>
      <c r="H123" s="100">
        <f t="shared" ref="H123" si="41">F123+G123</f>
        <v>120.9</v>
      </c>
      <c r="I123" s="117" t="s">
        <v>85</v>
      </c>
      <c r="J123" s="115"/>
    </row>
    <row r="124" s="66" customFormat="1" ht="20" customHeight="1" spans="1:10">
      <c r="A124" s="97"/>
      <c r="B124" s="78"/>
      <c r="C124" s="79"/>
      <c r="D124" s="80"/>
      <c r="E124" s="79"/>
      <c r="F124" s="121">
        <v>216.25</v>
      </c>
      <c r="G124" s="100">
        <v>0</v>
      </c>
      <c r="H124" s="100">
        <f t="shared" si="38"/>
        <v>216.25</v>
      </c>
      <c r="I124" s="129" t="s">
        <v>86</v>
      </c>
      <c r="J124" s="115"/>
    </row>
    <row r="125" s="66" customFormat="1" ht="20" customHeight="1" spans="1:10">
      <c r="A125" s="97"/>
      <c r="B125" s="78"/>
      <c r="C125" s="79"/>
      <c r="D125" s="80"/>
      <c r="E125" s="79"/>
      <c r="F125" s="121">
        <v>82.46</v>
      </c>
      <c r="G125" s="100">
        <v>0</v>
      </c>
      <c r="H125" s="100">
        <f t="shared" si="38"/>
        <v>82.46</v>
      </c>
      <c r="I125" s="129" t="s">
        <v>86</v>
      </c>
      <c r="J125" s="115"/>
    </row>
    <row r="126" s="66" customFormat="1" ht="11" customHeight="1" spans="1:10">
      <c r="A126" s="97"/>
      <c r="B126" s="78"/>
      <c r="C126" s="79"/>
      <c r="D126" s="80"/>
      <c r="E126" s="79"/>
      <c r="F126" s="119"/>
      <c r="G126" s="119"/>
      <c r="H126" s="119"/>
      <c r="I126" s="122"/>
      <c r="J126" s="115"/>
    </row>
    <row r="127" s="66" customFormat="1" ht="20" customHeight="1" spans="1:10">
      <c r="A127" s="97"/>
      <c r="B127" s="78"/>
      <c r="C127" s="79"/>
      <c r="D127" s="80"/>
      <c r="E127" s="79"/>
      <c r="F127" s="96">
        <v>10079.07</v>
      </c>
      <c r="G127" s="96">
        <v>0</v>
      </c>
      <c r="H127" s="96">
        <f>F127+G127</f>
        <v>10079.07</v>
      </c>
      <c r="I127" s="107" t="s">
        <v>87</v>
      </c>
      <c r="J127" s="115"/>
    </row>
    <row r="128" s="66" customFormat="1" ht="20" customHeight="1" spans="1:10">
      <c r="A128" s="97"/>
      <c r="B128" s="78"/>
      <c r="C128" s="79"/>
      <c r="D128" s="80"/>
      <c r="E128" s="79"/>
      <c r="F128" s="96">
        <v>165</v>
      </c>
      <c r="G128" s="96">
        <v>0</v>
      </c>
      <c r="H128" s="96">
        <f>F128+G128</f>
        <v>165</v>
      </c>
      <c r="I128" s="107" t="s">
        <v>88</v>
      </c>
      <c r="J128" s="115"/>
    </row>
    <row r="129" s="66" customFormat="1" ht="20" customHeight="1" spans="1:10">
      <c r="A129" s="97"/>
      <c r="B129" s="78"/>
      <c r="C129" s="79"/>
      <c r="D129" s="80"/>
      <c r="E129" s="79"/>
      <c r="F129" s="100">
        <v>76</v>
      </c>
      <c r="G129" s="96">
        <v>0</v>
      </c>
      <c r="H129" s="96">
        <f>F129+G129</f>
        <v>76</v>
      </c>
      <c r="I129" s="107" t="s">
        <v>88</v>
      </c>
      <c r="J129" s="115"/>
    </row>
    <row r="130" s="66" customFormat="1" ht="20" customHeight="1" spans="1:10">
      <c r="A130" s="97"/>
      <c r="B130" s="78"/>
      <c r="C130" s="79"/>
      <c r="D130" s="80"/>
      <c r="E130" s="79"/>
      <c r="F130" s="100">
        <v>4330</v>
      </c>
      <c r="G130" s="100">
        <v>0</v>
      </c>
      <c r="H130" s="100">
        <f t="shared" ref="H130" si="42">F130+G130</f>
        <v>4330</v>
      </c>
      <c r="I130" s="117" t="s">
        <v>89</v>
      </c>
      <c r="J130" s="115"/>
    </row>
    <row r="131" s="66" customFormat="1" ht="20" customHeight="1" spans="1:10">
      <c r="A131" s="97"/>
      <c r="B131" s="78"/>
      <c r="C131" s="79"/>
      <c r="D131" s="80"/>
      <c r="E131" s="79"/>
      <c r="F131" s="100">
        <v>229</v>
      </c>
      <c r="G131" s="100">
        <v>0</v>
      </c>
      <c r="H131" s="100">
        <f t="shared" ref="H131:H140" si="43">F131+G131</f>
        <v>229</v>
      </c>
      <c r="I131" s="117" t="s">
        <v>90</v>
      </c>
      <c r="J131" s="115"/>
    </row>
    <row r="132" s="66" customFormat="1" ht="20" customHeight="1" spans="1:10">
      <c r="A132" s="97"/>
      <c r="B132" s="78"/>
      <c r="C132" s="79"/>
      <c r="D132" s="80"/>
      <c r="E132" s="79"/>
      <c r="F132" s="100">
        <v>11200</v>
      </c>
      <c r="G132" s="100">
        <v>0</v>
      </c>
      <c r="H132" s="100">
        <f t="shared" si="43"/>
        <v>11200</v>
      </c>
      <c r="I132" s="117" t="s">
        <v>91</v>
      </c>
      <c r="J132" s="115"/>
    </row>
    <row r="133" s="66" customFormat="1" ht="20" customHeight="1" spans="1:10">
      <c r="A133" s="97"/>
      <c r="B133" s="78"/>
      <c r="C133" s="79"/>
      <c r="D133" s="80"/>
      <c r="E133" s="79"/>
      <c r="F133" s="96">
        <v>1800</v>
      </c>
      <c r="G133" s="96">
        <v>0</v>
      </c>
      <c r="H133" s="96">
        <f t="shared" si="43"/>
        <v>1800</v>
      </c>
      <c r="I133" s="107" t="s">
        <v>92</v>
      </c>
      <c r="J133" s="115"/>
    </row>
    <row r="134" s="66" customFormat="1" ht="20" customHeight="1" spans="1:10">
      <c r="A134" s="97"/>
      <c r="B134" s="78"/>
      <c r="C134" s="79"/>
      <c r="D134" s="80"/>
      <c r="E134" s="79"/>
      <c r="F134" s="100">
        <v>215</v>
      </c>
      <c r="G134" s="96">
        <v>0</v>
      </c>
      <c r="H134" s="96">
        <f t="shared" si="43"/>
        <v>215</v>
      </c>
      <c r="I134" s="117" t="s">
        <v>93</v>
      </c>
      <c r="J134" s="115"/>
    </row>
    <row r="135" s="66" customFormat="1" ht="20" customHeight="1" spans="1:10">
      <c r="A135" s="97"/>
      <c r="B135" s="78"/>
      <c r="C135" s="79"/>
      <c r="D135" s="80"/>
      <c r="E135" s="79"/>
      <c r="F135" s="100">
        <v>188</v>
      </c>
      <c r="G135" s="96">
        <v>0</v>
      </c>
      <c r="H135" s="96">
        <f t="shared" si="43"/>
        <v>188</v>
      </c>
      <c r="I135" s="117" t="s">
        <v>94</v>
      </c>
      <c r="J135" s="115"/>
    </row>
    <row r="136" s="66" customFormat="1" ht="20" customHeight="1" spans="1:10">
      <c r="A136" s="97"/>
      <c r="B136" s="78"/>
      <c r="C136" s="79"/>
      <c r="D136" s="80"/>
      <c r="E136" s="79"/>
      <c r="F136" s="96">
        <v>127</v>
      </c>
      <c r="G136" s="96">
        <v>0</v>
      </c>
      <c r="H136" s="96">
        <f t="shared" si="43"/>
        <v>127</v>
      </c>
      <c r="I136" s="107" t="s">
        <v>95</v>
      </c>
      <c r="J136" s="115"/>
    </row>
    <row r="137" customHeight="1" spans="1:10">
      <c r="A137" s="97"/>
      <c r="B137" s="78"/>
      <c r="C137" s="79"/>
      <c r="D137" s="80"/>
      <c r="E137" s="79"/>
      <c r="F137" s="96">
        <v>221</v>
      </c>
      <c r="G137" s="96">
        <v>0</v>
      </c>
      <c r="H137" s="96">
        <f t="shared" si="43"/>
        <v>221</v>
      </c>
      <c r="I137" s="107" t="s">
        <v>96</v>
      </c>
      <c r="J137" s="115"/>
    </row>
    <row r="138" customHeight="1" spans="1:10">
      <c r="A138" s="97"/>
      <c r="B138" s="78"/>
      <c r="C138" s="79"/>
      <c r="D138" s="80"/>
      <c r="E138" s="79"/>
      <c r="F138" s="96">
        <v>169</v>
      </c>
      <c r="G138" s="96">
        <v>0</v>
      </c>
      <c r="H138" s="96">
        <f t="shared" si="43"/>
        <v>169</v>
      </c>
      <c r="I138" s="107" t="s">
        <v>97</v>
      </c>
      <c r="J138" s="115"/>
    </row>
    <row r="139" customHeight="1" spans="1:10">
      <c r="A139" s="97"/>
      <c r="B139" s="78"/>
      <c r="C139" s="79"/>
      <c r="D139" s="80"/>
      <c r="E139" s="79"/>
      <c r="F139" s="96">
        <v>89.39</v>
      </c>
      <c r="G139" s="96">
        <v>0</v>
      </c>
      <c r="H139" s="102">
        <f t="shared" si="43"/>
        <v>89.39</v>
      </c>
      <c r="I139" s="107" t="s">
        <v>97</v>
      </c>
      <c r="J139" s="115"/>
    </row>
    <row r="140" customHeight="1" spans="1:10">
      <c r="A140" s="97"/>
      <c r="B140" s="78"/>
      <c r="C140" s="79"/>
      <c r="D140" s="80"/>
      <c r="E140" s="79"/>
      <c r="F140" s="96">
        <v>2462.5</v>
      </c>
      <c r="G140" s="96">
        <v>0</v>
      </c>
      <c r="H140" s="102">
        <f t="shared" si="43"/>
        <v>2462.5</v>
      </c>
      <c r="I140" s="107" t="s">
        <v>98</v>
      </c>
      <c r="J140" s="115"/>
    </row>
    <row r="141" s="64" customFormat="1" customHeight="1" spans="1:10">
      <c r="A141" s="81"/>
      <c r="B141" s="82" t="s">
        <v>99</v>
      </c>
      <c r="C141" s="83">
        <v>50000</v>
      </c>
      <c r="D141" s="83">
        <v>1</v>
      </c>
      <c r="E141" s="83">
        <f>SUM(E58)</f>
        <v>60000</v>
      </c>
      <c r="F141" s="83">
        <f>SUM(F58:F140)</f>
        <v>79438.4</v>
      </c>
      <c r="G141" s="83">
        <f>SUM(G58:G140)</f>
        <v>0</v>
      </c>
      <c r="H141" s="83">
        <f>SUM(H58:H140)</f>
        <v>79438.4</v>
      </c>
      <c r="I141" s="105"/>
      <c r="J141" s="116"/>
    </row>
    <row r="142" customHeight="1" spans="1:10">
      <c r="A142" s="81"/>
      <c r="B142" s="82" t="s">
        <v>100</v>
      </c>
      <c r="C142" s="83">
        <f>SUM(C141,C57,C53,C50,C45,C40,C26,C23,C16,C13)</f>
        <v>70000</v>
      </c>
      <c r="D142" s="83">
        <v>1</v>
      </c>
      <c r="E142" s="83">
        <f>SUM(E141,E57,E53,E50,E45,E40,E26,E23,E16,E13)</f>
        <v>80000</v>
      </c>
      <c r="F142" s="83">
        <f ca="1">SUM(F141,F57,F53,F50,F45,F40,F26,F23,F16,F13)</f>
        <v>0</v>
      </c>
      <c r="G142" s="83">
        <f>SUM(G141,G57,G53,G50,G45,G40,G26,G23,G16,G13)</f>
        <v>0</v>
      </c>
      <c r="H142" s="83">
        <f>SUM(H141,H57,H53,H50,H45,H40,H26,H23,H16,H13)</f>
        <v>81367.1</v>
      </c>
      <c r="I142" s="105"/>
      <c r="J142" s="138"/>
    </row>
    <row r="146" customHeight="1" spans="1:9">
      <c r="A146" s="130" t="s">
        <v>101</v>
      </c>
      <c r="B146" s="131"/>
      <c r="C146" s="132" t="s">
        <v>102</v>
      </c>
      <c r="D146" s="132"/>
      <c r="E146" s="132" t="s">
        <v>103</v>
      </c>
      <c r="F146" s="132"/>
      <c r="G146" s="132" t="s">
        <v>104</v>
      </c>
      <c r="H146" s="132"/>
      <c r="I146" s="139" t="s">
        <v>105</v>
      </c>
    </row>
    <row r="147" customHeight="1" spans="1:9">
      <c r="A147" s="133">
        <f>E142</f>
        <v>80000</v>
      </c>
      <c r="B147" s="134"/>
      <c r="C147" s="134">
        <f>H142</f>
        <v>81367.1</v>
      </c>
      <c r="D147" s="134"/>
      <c r="E147" s="134"/>
      <c r="F147" s="134"/>
      <c r="G147" s="134">
        <f>G142</f>
        <v>0</v>
      </c>
      <c r="H147" s="134"/>
      <c r="I147" s="140">
        <f>A147-C147</f>
        <v>-1367.09999999999</v>
      </c>
    </row>
    <row r="149" customHeight="1" spans="1:9">
      <c r="A149" s="135" t="s">
        <v>106</v>
      </c>
      <c r="B149" s="136" t="s">
        <v>107</v>
      </c>
      <c r="C149" s="137" t="s">
        <v>108</v>
      </c>
      <c r="D149" s="135"/>
      <c r="E149" s="135" t="s">
        <v>109</v>
      </c>
      <c r="F149" s="135"/>
      <c r="G149" s="135" t="s">
        <v>110</v>
      </c>
      <c r="H149" s="135"/>
      <c r="I149" s="136"/>
    </row>
  </sheetData>
  <mergeCells count="78">
    <mergeCell ref="C2:H2"/>
    <mergeCell ref="C6:E6"/>
    <mergeCell ref="F6:I6"/>
    <mergeCell ref="A146:B146"/>
    <mergeCell ref="C146:D146"/>
    <mergeCell ref="E146:F146"/>
    <mergeCell ref="G146:H146"/>
    <mergeCell ref="A147:B147"/>
    <mergeCell ref="C147:D147"/>
    <mergeCell ref="E147:F147"/>
    <mergeCell ref="G147:H147"/>
    <mergeCell ref="A6:A7"/>
    <mergeCell ref="A8:A12"/>
    <mergeCell ref="A14:A15"/>
    <mergeCell ref="A17:A20"/>
    <mergeCell ref="A24:A25"/>
    <mergeCell ref="A27:A39"/>
    <mergeCell ref="A41:A44"/>
    <mergeCell ref="A46:A49"/>
    <mergeCell ref="A51:A52"/>
    <mergeCell ref="A54:A56"/>
    <mergeCell ref="A58:A140"/>
    <mergeCell ref="B6:B7"/>
    <mergeCell ref="B8:B12"/>
    <mergeCell ref="B14:B15"/>
    <mergeCell ref="B17:B20"/>
    <mergeCell ref="B24:B25"/>
    <mergeCell ref="B27:B39"/>
    <mergeCell ref="B41:B44"/>
    <mergeCell ref="B46:B49"/>
    <mergeCell ref="B51:B52"/>
    <mergeCell ref="B54:B56"/>
    <mergeCell ref="B58:B140"/>
    <mergeCell ref="C8:C12"/>
    <mergeCell ref="C14:C15"/>
    <mergeCell ref="C17:C20"/>
    <mergeCell ref="C24:C25"/>
    <mergeCell ref="C27:C39"/>
    <mergeCell ref="C41:C44"/>
    <mergeCell ref="C46:C49"/>
    <mergeCell ref="C51:C52"/>
    <mergeCell ref="C54:C56"/>
    <mergeCell ref="C58:C140"/>
    <mergeCell ref="D8:D12"/>
    <mergeCell ref="D14:D15"/>
    <mergeCell ref="D17:D20"/>
    <mergeCell ref="D24:D25"/>
    <mergeCell ref="D27:D39"/>
    <mergeCell ref="D41:D44"/>
    <mergeCell ref="D46:D49"/>
    <mergeCell ref="D51:D52"/>
    <mergeCell ref="D54:D56"/>
    <mergeCell ref="D58:D140"/>
    <mergeCell ref="E8:E12"/>
    <mergeCell ref="E14:E15"/>
    <mergeCell ref="E17:E20"/>
    <mergeCell ref="E24:E25"/>
    <mergeCell ref="E27:E39"/>
    <mergeCell ref="E41:E44"/>
    <mergeCell ref="E46:E49"/>
    <mergeCell ref="E51:E52"/>
    <mergeCell ref="E54:E56"/>
    <mergeCell ref="E58:E140"/>
    <mergeCell ref="I83:I86"/>
    <mergeCell ref="I99:I113"/>
    <mergeCell ref="J4:J5"/>
    <mergeCell ref="J6:J7"/>
    <mergeCell ref="J8:J13"/>
    <mergeCell ref="J14:J16"/>
    <mergeCell ref="J17:J23"/>
    <mergeCell ref="J24:J26"/>
    <mergeCell ref="J27:J40"/>
    <mergeCell ref="J41:J45"/>
    <mergeCell ref="J46:J50"/>
    <mergeCell ref="J51:J53"/>
    <mergeCell ref="J54:J57"/>
    <mergeCell ref="J58:J141"/>
    <mergeCell ref="H4:I5"/>
  </mergeCells>
  <pageMargins left="0.699305555555556" right="0.699305555555556" top="0.75" bottom="0.75" header="0.3" footer="0.3"/>
  <pageSetup paperSize="9" scale="46" fitToHeight="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8"/>
  <sheetViews>
    <sheetView view="pageBreakPreview" zoomScaleNormal="100" topLeftCell="A28" workbookViewId="0">
      <selection activeCell="N44" sqref="N44"/>
    </sheetView>
  </sheetViews>
  <sheetFormatPr defaultColWidth="9" defaultRowHeight="13.5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39.8333333333333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8.75" spans="2:11">
      <c r="B3" s="3" t="s">
        <v>111</v>
      </c>
      <c r="C3" s="3"/>
      <c r="D3" s="3"/>
      <c r="E3" s="3"/>
      <c r="F3" s="3"/>
      <c r="G3" s="3"/>
      <c r="H3" s="3"/>
      <c r="I3" s="3"/>
      <c r="J3" s="3"/>
      <c r="K3" s="3"/>
    </row>
    <row r="4" ht="20" customHeight="1" spans="2:11">
      <c r="B4" s="4"/>
      <c r="C4" s="4"/>
      <c r="D4" s="4"/>
      <c r="E4" s="4"/>
      <c r="F4" s="4"/>
      <c r="G4" s="4"/>
      <c r="H4" s="4"/>
      <c r="I4" s="4"/>
      <c r="J4" s="4"/>
      <c r="K4" s="42"/>
    </row>
    <row r="5" ht="20" customHeight="1" spans="2:11">
      <c r="B5" s="5"/>
      <c r="C5" s="6"/>
      <c r="D5" s="7" t="s">
        <v>112</v>
      </c>
      <c r="E5" s="7"/>
      <c r="F5" s="8" t="s">
        <v>113</v>
      </c>
      <c r="G5" s="8"/>
      <c r="H5" s="7" t="s">
        <v>114</v>
      </c>
      <c r="I5" s="6"/>
      <c r="J5" s="8" t="s">
        <v>115</v>
      </c>
      <c r="K5" s="43"/>
    </row>
    <row r="6" ht="20" customHeight="1" spans="2:11">
      <c r="B6" s="9"/>
      <c r="C6" s="10"/>
      <c r="D6" s="11" t="s">
        <v>116</v>
      </c>
      <c r="E6" s="11"/>
      <c r="F6" s="12" t="s">
        <v>117</v>
      </c>
      <c r="G6" s="12"/>
      <c r="H6" s="11" t="s">
        <v>118</v>
      </c>
      <c r="I6" s="10"/>
      <c r="J6" s="12" t="s">
        <v>119</v>
      </c>
      <c r="K6" s="44"/>
    </row>
    <row r="7" ht="20" customHeight="1" spans="2:11">
      <c r="B7" s="9"/>
      <c r="C7" s="10"/>
      <c r="D7" s="11" t="s">
        <v>120</v>
      </c>
      <c r="E7" s="11"/>
      <c r="F7" s="12" t="s">
        <v>121</v>
      </c>
      <c r="G7" s="12"/>
      <c r="H7" s="11" t="s">
        <v>122</v>
      </c>
      <c r="I7" s="45"/>
      <c r="J7" s="46" t="s">
        <v>123</v>
      </c>
      <c r="K7" s="44"/>
    </row>
    <row r="8" ht="20" customHeight="1" spans="2:11">
      <c r="B8" s="13"/>
      <c r="C8" s="14"/>
      <c r="D8" s="15"/>
      <c r="E8" s="15"/>
      <c r="F8" s="16"/>
      <c r="G8" s="16"/>
      <c r="H8" s="15" t="s">
        <v>124</v>
      </c>
      <c r="I8" s="47"/>
      <c r="J8" s="16" t="s">
        <v>125</v>
      </c>
      <c r="K8" s="48"/>
    </row>
    <row r="9" ht="20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" customHeight="1" spans="2:11">
      <c r="B10" s="18" t="s">
        <v>3</v>
      </c>
      <c r="C10" s="19"/>
      <c r="D10" s="20" t="s">
        <v>126</v>
      </c>
      <c r="E10" s="20" t="s">
        <v>127</v>
      </c>
      <c r="F10" s="21"/>
      <c r="G10" s="22" t="s">
        <v>128</v>
      </c>
      <c r="H10" s="21" t="s">
        <v>129</v>
      </c>
      <c r="I10" s="20" t="s">
        <v>130</v>
      </c>
      <c r="J10" s="21"/>
      <c r="K10" s="22" t="s">
        <v>131</v>
      </c>
    </row>
    <row r="11" ht="20" customHeight="1" spans="2:11">
      <c r="B11" s="23">
        <v>1</v>
      </c>
      <c r="C11" s="24"/>
      <c r="D11" s="25" t="s">
        <v>132</v>
      </c>
      <c r="E11" s="26" t="s">
        <v>133</v>
      </c>
      <c r="F11" s="27"/>
      <c r="G11" s="28"/>
      <c r="H11" s="28"/>
      <c r="I11" s="49"/>
      <c r="J11" s="50"/>
      <c r="K11" s="51"/>
    </row>
    <row r="12" ht="20" customHeight="1" spans="2:11">
      <c r="B12" s="23"/>
      <c r="C12" s="24"/>
      <c r="D12" s="29"/>
      <c r="E12" s="30"/>
      <c r="F12" s="31"/>
      <c r="G12" s="28"/>
      <c r="H12" s="28"/>
      <c r="I12" s="49"/>
      <c r="J12" s="50"/>
      <c r="K12" s="51"/>
    </row>
    <row r="13" ht="20" customHeight="1" spans="2:11">
      <c r="B13" s="23"/>
      <c r="C13" s="24"/>
      <c r="D13" s="29"/>
      <c r="E13" s="30"/>
      <c r="F13" s="31"/>
      <c r="G13" s="28"/>
      <c r="H13" s="28"/>
      <c r="I13" s="49"/>
      <c r="J13" s="50"/>
      <c r="K13" s="51"/>
    </row>
    <row r="14" ht="20" customHeight="1" spans="2:11">
      <c r="B14" s="23"/>
      <c r="C14" s="24"/>
      <c r="D14" s="29"/>
      <c r="E14" s="32"/>
      <c r="F14" s="33"/>
      <c r="G14" s="28"/>
      <c r="H14" s="28"/>
      <c r="I14" s="49"/>
      <c r="J14" s="50"/>
      <c r="K14" s="51"/>
    </row>
    <row r="15" ht="20" customHeight="1" spans="2:11">
      <c r="B15" s="23">
        <v>2</v>
      </c>
      <c r="C15" s="24"/>
      <c r="D15" s="29"/>
      <c r="E15" s="26" t="s">
        <v>134</v>
      </c>
      <c r="F15" s="27"/>
      <c r="G15" s="28">
        <v>109.35</v>
      </c>
      <c r="H15" s="28">
        <v>109.35</v>
      </c>
      <c r="I15" s="49"/>
      <c r="J15" s="50"/>
      <c r="K15" s="51" t="s">
        <v>135</v>
      </c>
    </row>
    <row r="16" ht="20" customHeight="1" spans="2:11">
      <c r="B16" s="23"/>
      <c r="C16" s="24"/>
      <c r="D16" s="29"/>
      <c r="E16" s="30"/>
      <c r="F16" s="31"/>
      <c r="G16" s="28">
        <v>342.92</v>
      </c>
      <c r="H16" s="28">
        <v>278.92</v>
      </c>
      <c r="I16" s="49"/>
      <c r="J16" s="50">
        <f>G16-H16</f>
        <v>64</v>
      </c>
      <c r="K16" s="51" t="s">
        <v>135</v>
      </c>
    </row>
    <row r="17" ht="20" customHeight="1" spans="2:11">
      <c r="B17" s="23"/>
      <c r="C17" s="24"/>
      <c r="D17" s="29"/>
      <c r="E17" s="30"/>
      <c r="F17" s="31"/>
      <c r="G17" s="28">
        <v>96.12</v>
      </c>
      <c r="H17" s="28">
        <v>96.12</v>
      </c>
      <c r="I17" s="49"/>
      <c r="J17" s="50"/>
      <c r="K17" s="51" t="s">
        <v>135</v>
      </c>
    </row>
    <row r="18" ht="20" customHeight="1" spans="2:11">
      <c r="B18" s="23"/>
      <c r="C18" s="24"/>
      <c r="D18" s="29"/>
      <c r="E18" s="30"/>
      <c r="F18" s="31"/>
      <c r="G18" s="28">
        <v>38</v>
      </c>
      <c r="H18" s="28">
        <v>38</v>
      </c>
      <c r="I18" s="49"/>
      <c r="J18" s="50"/>
      <c r="K18" s="51" t="s">
        <v>136</v>
      </c>
    </row>
    <row r="19" ht="20" customHeight="1" spans="2:11">
      <c r="B19" s="23"/>
      <c r="C19" s="24"/>
      <c r="D19" s="29"/>
      <c r="E19" s="30"/>
      <c r="F19" s="31"/>
      <c r="G19" s="28">
        <v>42</v>
      </c>
      <c r="H19" s="28">
        <v>42</v>
      </c>
      <c r="I19" s="49"/>
      <c r="J19" s="50"/>
      <c r="K19" s="51" t="s">
        <v>137</v>
      </c>
    </row>
    <row r="20" ht="20" customHeight="1" spans="2:11">
      <c r="B20" s="23"/>
      <c r="C20" s="24"/>
      <c r="D20" s="29"/>
      <c r="E20" s="30"/>
      <c r="F20" s="31"/>
      <c r="G20" s="34">
        <v>145.16</v>
      </c>
      <c r="H20" s="34">
        <v>145.16</v>
      </c>
      <c r="I20" s="52"/>
      <c r="J20" s="53"/>
      <c r="K20" s="54" t="s">
        <v>138</v>
      </c>
    </row>
    <row r="21" ht="20" customHeight="1" spans="2:11">
      <c r="B21" s="23"/>
      <c r="C21" s="24"/>
      <c r="D21" s="29"/>
      <c r="E21" s="30"/>
      <c r="F21" s="31"/>
      <c r="G21" s="34">
        <v>53</v>
      </c>
      <c r="H21" s="34">
        <v>53</v>
      </c>
      <c r="I21" s="52"/>
      <c r="J21" s="53"/>
      <c r="K21" s="54" t="s">
        <v>139</v>
      </c>
    </row>
    <row r="22" ht="20" customHeight="1" spans="2:11">
      <c r="B22" s="23"/>
      <c r="C22" s="24"/>
      <c r="D22" s="29"/>
      <c r="E22" s="30"/>
      <c r="F22" s="31"/>
      <c r="G22" s="34">
        <v>57</v>
      </c>
      <c r="H22" s="34">
        <v>57</v>
      </c>
      <c r="I22" s="52"/>
      <c r="J22" s="53"/>
      <c r="K22" s="54" t="s">
        <v>140</v>
      </c>
    </row>
    <row r="23" ht="20" customHeight="1" spans="2:11">
      <c r="B23" s="23"/>
      <c r="C23" s="24"/>
      <c r="D23" s="29"/>
      <c r="E23" s="30"/>
      <c r="F23" s="31"/>
      <c r="G23" s="34">
        <v>58</v>
      </c>
      <c r="H23" s="34">
        <v>58</v>
      </c>
      <c r="I23" s="52"/>
      <c r="J23" s="53"/>
      <c r="K23" s="54" t="s">
        <v>141</v>
      </c>
    </row>
    <row r="24" ht="20" customHeight="1" spans="2:11">
      <c r="B24" s="23"/>
      <c r="C24" s="24"/>
      <c r="D24" s="29"/>
      <c r="E24" s="30"/>
      <c r="F24" s="31"/>
      <c r="G24" s="28">
        <v>5</v>
      </c>
      <c r="H24" s="28">
        <v>5</v>
      </c>
      <c r="I24" s="49"/>
      <c r="J24" s="50"/>
      <c r="K24" s="51" t="s">
        <v>142</v>
      </c>
    </row>
    <row r="25" ht="20" customHeight="1" spans="2:11">
      <c r="B25" s="23"/>
      <c r="C25" s="24"/>
      <c r="D25" s="29"/>
      <c r="E25" s="30"/>
      <c r="F25" s="31"/>
      <c r="G25" s="28">
        <v>660</v>
      </c>
      <c r="H25" s="28">
        <v>0</v>
      </c>
      <c r="I25" s="49"/>
      <c r="J25" s="50">
        <v>660</v>
      </c>
      <c r="K25" s="51" t="s">
        <v>143</v>
      </c>
    </row>
    <row r="26" ht="20" customHeight="1" spans="2:11">
      <c r="B26" s="23"/>
      <c r="C26" s="24"/>
      <c r="D26" s="29"/>
      <c r="E26" s="32"/>
      <c r="F26" s="33"/>
      <c r="G26" s="28"/>
      <c r="H26" s="28"/>
      <c r="I26" s="49"/>
      <c r="J26" s="50"/>
      <c r="K26" s="51"/>
    </row>
    <row r="27" ht="20" customHeight="1" spans="2:11">
      <c r="B27" s="23">
        <v>3</v>
      </c>
      <c r="C27" s="24"/>
      <c r="D27" s="29"/>
      <c r="E27" s="26" t="s">
        <v>144</v>
      </c>
      <c r="F27" s="27"/>
      <c r="G27" s="28">
        <v>1320</v>
      </c>
      <c r="H27" s="28">
        <v>1320</v>
      </c>
      <c r="I27" s="49"/>
      <c r="J27" s="50"/>
      <c r="K27" s="51" t="s">
        <v>145</v>
      </c>
    </row>
    <row r="28" ht="20" customHeight="1" spans="2:11">
      <c r="B28" s="23"/>
      <c r="C28" s="24"/>
      <c r="D28" s="29"/>
      <c r="E28" s="32"/>
      <c r="F28" s="33"/>
      <c r="G28" s="28"/>
      <c r="H28" s="28"/>
      <c r="I28" s="49"/>
      <c r="J28" s="50"/>
      <c r="K28" s="51"/>
    </row>
    <row r="29" ht="20" customHeight="1" spans="2:11">
      <c r="B29" s="23"/>
      <c r="C29" s="24"/>
      <c r="D29" s="29"/>
      <c r="E29" s="26" t="s">
        <v>146</v>
      </c>
      <c r="F29" s="27"/>
      <c r="G29" s="28">
        <v>39.5</v>
      </c>
      <c r="H29" s="28">
        <v>39.5</v>
      </c>
      <c r="I29" s="49"/>
      <c r="J29" s="50"/>
      <c r="K29" s="51" t="s">
        <v>147</v>
      </c>
    </row>
    <row r="30" ht="20" customHeight="1" spans="2:11">
      <c r="B30" s="23"/>
      <c r="C30" s="24"/>
      <c r="D30" s="29"/>
      <c r="E30" s="30"/>
      <c r="F30" s="31"/>
      <c r="G30" s="28">
        <v>276</v>
      </c>
      <c r="H30" s="28">
        <v>276</v>
      </c>
      <c r="I30" s="49"/>
      <c r="J30" s="50"/>
      <c r="K30" s="51" t="s">
        <v>148</v>
      </c>
    </row>
    <row r="31" ht="20" customHeight="1" spans="2:11">
      <c r="B31" s="23"/>
      <c r="C31" s="24"/>
      <c r="D31" s="29"/>
      <c r="E31" s="30"/>
      <c r="F31" s="31"/>
      <c r="G31" s="28">
        <v>231</v>
      </c>
      <c r="H31" s="28">
        <v>231</v>
      </c>
      <c r="I31" s="49"/>
      <c r="J31" s="50"/>
      <c r="K31" s="51" t="s">
        <v>149</v>
      </c>
    </row>
    <row r="32" ht="20" customHeight="1" spans="2:11">
      <c r="B32" s="23"/>
      <c r="C32" s="24"/>
      <c r="D32" s="29"/>
      <c r="E32" s="30"/>
      <c r="F32" s="31"/>
      <c r="G32" s="28">
        <v>529</v>
      </c>
      <c r="H32" s="28">
        <v>529</v>
      </c>
      <c r="I32" s="49"/>
      <c r="J32" s="50"/>
      <c r="K32" s="51" t="s">
        <v>150</v>
      </c>
    </row>
    <row r="33" ht="20" customHeight="1" spans="2:11">
      <c r="B33" s="23"/>
      <c r="C33" s="24"/>
      <c r="D33" s="29"/>
      <c r="E33" s="30"/>
      <c r="F33" s="31"/>
      <c r="G33" s="28">
        <v>467</v>
      </c>
      <c r="H33" s="28">
        <v>467</v>
      </c>
      <c r="I33" s="49"/>
      <c r="J33" s="50"/>
      <c r="K33" s="51" t="s">
        <v>151</v>
      </c>
    </row>
    <row r="34" ht="20" customHeight="1" spans="2:11">
      <c r="B34" s="23"/>
      <c r="C34" s="24"/>
      <c r="D34" s="29"/>
      <c r="E34" s="30"/>
      <c r="F34" s="31"/>
      <c r="G34" s="28">
        <v>260</v>
      </c>
      <c r="H34" s="28">
        <v>260</v>
      </c>
      <c r="I34" s="49"/>
      <c r="J34" s="50"/>
      <c r="K34" s="51" t="s">
        <v>152</v>
      </c>
    </row>
    <row r="35" ht="20" customHeight="1" spans="2:11">
      <c r="B35" s="23"/>
      <c r="C35" s="24"/>
      <c r="D35" s="29"/>
      <c r="E35" s="30"/>
      <c r="F35" s="31"/>
      <c r="G35" s="34">
        <v>65</v>
      </c>
      <c r="H35" s="34">
        <v>65</v>
      </c>
      <c r="I35" s="52"/>
      <c r="J35" s="53"/>
      <c r="K35" s="54" t="s">
        <v>153</v>
      </c>
    </row>
    <row r="36" ht="20" customHeight="1" spans="2:11">
      <c r="B36" s="23"/>
      <c r="C36" s="24"/>
      <c r="D36" s="29"/>
      <c r="E36" s="30"/>
      <c r="F36" s="31"/>
      <c r="G36" s="34">
        <v>142</v>
      </c>
      <c r="H36" s="34">
        <v>0</v>
      </c>
      <c r="I36" s="52"/>
      <c r="J36" s="53">
        <v>142</v>
      </c>
      <c r="K36" s="54" t="s">
        <v>154</v>
      </c>
    </row>
    <row r="37" ht="20" customHeight="1" spans="2:11">
      <c r="B37" s="23"/>
      <c r="C37" s="24"/>
      <c r="D37" s="29"/>
      <c r="E37" s="30"/>
      <c r="F37" s="31"/>
      <c r="G37" s="34">
        <v>90</v>
      </c>
      <c r="H37" s="34">
        <v>0</v>
      </c>
      <c r="I37" s="52"/>
      <c r="J37" s="53">
        <v>90</v>
      </c>
      <c r="K37" s="54" t="s">
        <v>155</v>
      </c>
    </row>
    <row r="38" ht="20" customHeight="1" spans="2:11">
      <c r="B38" s="23"/>
      <c r="C38" s="24"/>
      <c r="D38" s="29"/>
      <c r="E38" s="30"/>
      <c r="F38" s="31"/>
      <c r="G38" s="28">
        <v>384.1</v>
      </c>
      <c r="H38" s="28">
        <v>384.1</v>
      </c>
      <c r="I38" s="49"/>
      <c r="J38" s="50"/>
      <c r="K38" s="51" t="s">
        <v>156</v>
      </c>
    </row>
    <row r="39" ht="20" customHeight="1" spans="2:11">
      <c r="B39" s="23"/>
      <c r="C39" s="24"/>
      <c r="D39" s="29"/>
      <c r="E39" s="30"/>
      <c r="F39" s="31"/>
      <c r="G39" s="28">
        <v>405.6</v>
      </c>
      <c r="H39" s="28">
        <v>405.6</v>
      </c>
      <c r="I39" s="49"/>
      <c r="J39" s="50"/>
      <c r="K39" s="51" t="s">
        <v>157</v>
      </c>
    </row>
    <row r="40" ht="20" customHeight="1" spans="2:11">
      <c r="B40" s="23"/>
      <c r="C40" s="24"/>
      <c r="D40" s="29"/>
      <c r="E40" s="30"/>
      <c r="F40" s="31"/>
      <c r="G40" s="28">
        <v>394</v>
      </c>
      <c r="H40" s="28">
        <v>394</v>
      </c>
      <c r="I40" s="49"/>
      <c r="J40" s="50"/>
      <c r="K40" s="51" t="s">
        <v>158</v>
      </c>
    </row>
    <row r="41" ht="20" customHeight="1" spans="2:11">
      <c r="B41" s="23"/>
      <c r="C41" s="24"/>
      <c r="D41" s="29"/>
      <c r="E41" s="30"/>
      <c r="F41" s="31"/>
      <c r="G41" s="28">
        <v>78.5</v>
      </c>
      <c r="H41" s="28">
        <v>0</v>
      </c>
      <c r="I41" s="49"/>
      <c r="J41" s="50">
        <v>78.5</v>
      </c>
      <c r="K41" s="55" t="s">
        <v>159</v>
      </c>
    </row>
    <row r="42" ht="20" customHeight="1" spans="2:11">
      <c r="B42" s="23">
        <v>4</v>
      </c>
      <c r="C42" s="24"/>
      <c r="D42" s="29"/>
      <c r="E42" s="32"/>
      <c r="F42" s="33"/>
      <c r="G42" s="28">
        <v>130</v>
      </c>
      <c r="H42" s="28">
        <v>0</v>
      </c>
      <c r="I42" s="49">
        <v>130</v>
      </c>
      <c r="J42" s="50"/>
      <c r="K42" s="51" t="s">
        <v>160</v>
      </c>
    </row>
    <row r="43" ht="20" customHeight="1" spans="2:11">
      <c r="B43" s="23">
        <v>5</v>
      </c>
      <c r="C43" s="24"/>
      <c r="D43" s="25" t="s">
        <v>161</v>
      </c>
      <c r="E43" s="35" t="s">
        <v>162</v>
      </c>
      <c r="F43" s="35"/>
      <c r="G43" s="28">
        <v>30</v>
      </c>
      <c r="H43" s="28">
        <v>30</v>
      </c>
      <c r="I43" s="49"/>
      <c r="J43" s="50"/>
      <c r="K43" s="51" t="s">
        <v>163</v>
      </c>
    </row>
    <row r="44" ht="20" customHeight="1" spans="2:11">
      <c r="B44" s="23">
        <v>6</v>
      </c>
      <c r="C44" s="24"/>
      <c r="D44" s="29"/>
      <c r="E44" s="35" t="s">
        <v>164</v>
      </c>
      <c r="F44" s="35"/>
      <c r="G44" s="28">
        <v>240</v>
      </c>
      <c r="H44" s="28">
        <v>240</v>
      </c>
      <c r="I44" s="49"/>
      <c r="J44" s="50"/>
      <c r="K44" s="51" t="s">
        <v>163</v>
      </c>
    </row>
    <row r="45" ht="20" customHeight="1" spans="2:11">
      <c r="B45" s="23">
        <v>7</v>
      </c>
      <c r="C45" s="24"/>
      <c r="D45" s="36"/>
      <c r="E45" s="35"/>
      <c r="F45" s="35"/>
      <c r="G45" s="28"/>
      <c r="H45" s="28"/>
      <c r="I45" s="49"/>
      <c r="J45" s="50"/>
      <c r="K45" s="51"/>
    </row>
    <row r="46" ht="20" customHeight="1" spans="2:11">
      <c r="B46" s="20" t="s">
        <v>100</v>
      </c>
      <c r="C46" s="37"/>
      <c r="D46" s="37"/>
      <c r="E46" s="37"/>
      <c r="F46" s="21"/>
      <c r="G46" s="38">
        <f>SUM(G11:G45)</f>
        <v>6688.25</v>
      </c>
      <c r="H46" s="38">
        <f>SUM(H11:H45)</f>
        <v>5523.75</v>
      </c>
      <c r="I46" s="56">
        <f>SUM(I11:J45)</f>
        <v>1164.5</v>
      </c>
      <c r="J46" s="57"/>
      <c r="K46" s="58"/>
    </row>
    <row r="47" ht="20" customHeight="1" spans="2:11">
      <c r="B47" s="17"/>
      <c r="C47" s="17"/>
      <c r="D47" s="17"/>
      <c r="E47" s="17"/>
      <c r="F47" s="17"/>
      <c r="G47" s="17"/>
      <c r="H47" s="17"/>
      <c r="I47" s="17"/>
      <c r="J47" s="59"/>
      <c r="K47" s="17"/>
    </row>
    <row r="48" ht="20" customHeight="1" spans="2:11">
      <c r="B48" s="22" t="s">
        <v>129</v>
      </c>
      <c r="C48" s="22"/>
      <c r="D48" s="22"/>
      <c r="E48" s="22"/>
      <c r="F48" s="22"/>
      <c r="G48" s="22" t="s">
        <v>165</v>
      </c>
      <c r="H48" s="22"/>
      <c r="I48" s="22"/>
      <c r="J48" s="22"/>
      <c r="K48" s="22" t="s">
        <v>166</v>
      </c>
    </row>
    <row r="49" ht="20" customHeight="1" spans="2:11">
      <c r="B49" s="39">
        <f>H46</f>
        <v>5523.75</v>
      </c>
      <c r="C49" s="39"/>
      <c r="D49" s="39"/>
      <c r="E49" s="39"/>
      <c r="F49" s="39"/>
      <c r="G49" s="39">
        <f>I46</f>
        <v>1164.5</v>
      </c>
      <c r="H49" s="39"/>
      <c r="I49" s="39"/>
      <c r="J49" s="39"/>
      <c r="K49" s="60">
        <f>SUM(B49:J49)</f>
        <v>6688.25</v>
      </c>
    </row>
    <row r="50" ht="20" customHeight="1" spans="2:11">
      <c r="B50" s="17"/>
      <c r="C50" s="17"/>
      <c r="D50" s="17"/>
      <c r="E50" s="17"/>
      <c r="F50" s="17"/>
      <c r="G50" s="17"/>
      <c r="H50" s="17"/>
      <c r="I50" s="17"/>
      <c r="J50" s="17"/>
      <c r="K50" s="17"/>
    </row>
    <row r="51" ht="20" customHeight="1" spans="2:11">
      <c r="B51" s="17" t="s">
        <v>167</v>
      </c>
      <c r="C51" s="17"/>
      <c r="D51" s="17" t="s">
        <v>168</v>
      </c>
      <c r="E51" s="17"/>
      <c r="F51" s="17" t="s">
        <v>108</v>
      </c>
      <c r="G51" s="17" t="s">
        <v>169</v>
      </c>
      <c r="H51" s="17"/>
      <c r="I51" s="17"/>
      <c r="J51" s="17" t="s">
        <v>110</v>
      </c>
      <c r="K51" s="17"/>
    </row>
    <row r="54" ht="18.75" spans="1:11">
      <c r="A54" s="3" t="s">
        <v>170</v>
      </c>
      <c r="B54" s="3"/>
      <c r="C54" s="3"/>
      <c r="D54" s="3"/>
      <c r="E54" s="3"/>
      <c r="F54" s="3"/>
      <c r="G54" s="3"/>
      <c r="H54" s="3"/>
      <c r="I54" s="3"/>
      <c r="J54" s="3"/>
      <c r="K54" s="3"/>
    </row>
    <row r="56" ht="20" customHeight="1" spans="2:11">
      <c r="B56" s="5"/>
      <c r="C56" s="6"/>
      <c r="D56" s="7" t="s">
        <v>112</v>
      </c>
      <c r="E56" s="7"/>
      <c r="F56" s="8" t="str">
        <f>F5</f>
        <v>郭燕雷</v>
      </c>
      <c r="G56" s="8"/>
      <c r="H56" s="7" t="s">
        <v>114</v>
      </c>
      <c r="I56" s="6"/>
      <c r="J56" s="8" t="str">
        <f>J5</f>
        <v>经理</v>
      </c>
      <c r="K56" s="43"/>
    </row>
    <row r="57" ht="20" customHeight="1" spans="2:11">
      <c r="B57" s="9"/>
      <c r="C57" s="10"/>
      <c r="D57" s="11" t="s">
        <v>116</v>
      </c>
      <c r="E57" s="11"/>
      <c r="F57" s="12"/>
      <c r="G57" s="12"/>
      <c r="H57" s="11" t="s">
        <v>118</v>
      </c>
      <c r="I57" s="10"/>
      <c r="J57" s="12"/>
      <c r="K57" s="44"/>
    </row>
    <row r="58" ht="20" customHeight="1" spans="2:11">
      <c r="B58" s="9"/>
      <c r="C58" s="10"/>
      <c r="D58" s="11" t="s">
        <v>120</v>
      </c>
      <c r="E58" s="11"/>
      <c r="F58" s="12"/>
      <c r="G58" s="12"/>
      <c r="H58" s="11" t="s">
        <v>122</v>
      </c>
      <c r="I58" s="45"/>
      <c r="J58" s="46"/>
      <c r="K58" s="44"/>
    </row>
    <row r="59" ht="20" customHeight="1" spans="2:11">
      <c r="B59" s="13"/>
      <c r="C59" s="14"/>
      <c r="D59" s="15"/>
      <c r="E59" s="15"/>
      <c r="F59" s="16"/>
      <c r="G59" s="16"/>
      <c r="H59" s="15" t="s">
        <v>124</v>
      </c>
      <c r="I59" s="47"/>
      <c r="J59" s="16"/>
      <c r="K59" s="48"/>
    </row>
    <row r="60" ht="20" customHeight="1"/>
    <row r="61" ht="20" customHeight="1" spans="2:11">
      <c r="B61" s="35"/>
      <c r="C61" s="35"/>
      <c r="D61" s="40" t="s">
        <v>171</v>
      </c>
      <c r="E61" s="35" t="s">
        <v>172</v>
      </c>
      <c r="F61" s="35"/>
      <c r="G61" s="28" t="s">
        <v>173</v>
      </c>
      <c r="H61" s="28" t="s">
        <v>174</v>
      </c>
      <c r="I61" s="28" t="s">
        <v>100</v>
      </c>
      <c r="J61" s="28"/>
      <c r="K61" s="61" t="s">
        <v>131</v>
      </c>
    </row>
    <row r="62" ht="20" customHeight="1" spans="2:11">
      <c r="B62" s="35">
        <v>1</v>
      </c>
      <c r="C62" s="35"/>
      <c r="D62" s="41"/>
      <c r="E62" s="35"/>
      <c r="F62" s="35"/>
      <c r="G62" s="28"/>
      <c r="H62" s="28"/>
      <c r="I62" s="49"/>
      <c r="J62" s="50"/>
      <c r="K62" s="62"/>
    </row>
    <row r="63" ht="20" customHeight="1" spans="2:11">
      <c r="B63" s="35">
        <v>2</v>
      </c>
      <c r="C63" s="35"/>
      <c r="D63" s="41"/>
      <c r="E63" s="35"/>
      <c r="F63" s="35"/>
      <c r="G63" s="28"/>
      <c r="H63" s="28"/>
      <c r="I63" s="49"/>
      <c r="J63" s="50"/>
      <c r="K63" s="62"/>
    </row>
    <row r="64" ht="20" customHeight="1" spans="2:11">
      <c r="B64" s="20" t="s">
        <v>100</v>
      </c>
      <c r="C64" s="37"/>
      <c r="D64" s="37"/>
      <c r="E64" s="37"/>
      <c r="F64" s="21"/>
      <c r="G64" s="38"/>
      <c r="H64" s="38">
        <f>SUM(H47:H63)</f>
        <v>0</v>
      </c>
      <c r="I64" s="56">
        <f>SUM(I62:J63)</f>
        <v>0</v>
      </c>
      <c r="J64" s="57"/>
      <c r="K64" s="58"/>
    </row>
    <row r="65" ht="20" customHeight="1" spans="2:11">
      <c r="B65" s="17" t="s">
        <v>167</v>
      </c>
      <c r="C65" s="17"/>
      <c r="D65" s="17"/>
      <c r="E65" s="17"/>
      <c r="F65" s="17" t="s">
        <v>108</v>
      </c>
      <c r="G65" s="17" t="s">
        <v>169</v>
      </c>
      <c r="H65" s="17"/>
      <c r="I65" s="17"/>
      <c r="J65" s="17" t="s">
        <v>110</v>
      </c>
      <c r="K65" s="17"/>
    </row>
    <row r="77" s="1" customFormat="1" ht="15" spans="11:11">
      <c r="K77" s="63">
        <f>K49+员工报销明细!C147</f>
        <v>88055.35</v>
      </c>
    </row>
    <row r="78" s="1" customFormat="1" ht="15" spans="11:11">
      <c r="K78" s="63">
        <f>30000-K77</f>
        <v>-58055.35</v>
      </c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7:C27"/>
    <mergeCell ref="I27:J27"/>
    <mergeCell ref="B42:C42"/>
    <mergeCell ref="I42:J42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F46"/>
    <mergeCell ref="I46:J46"/>
    <mergeCell ref="B48:F48"/>
    <mergeCell ref="G48:J48"/>
    <mergeCell ref="B49:F49"/>
    <mergeCell ref="G49:J49"/>
    <mergeCell ref="A54:K54"/>
    <mergeCell ref="F56:G56"/>
    <mergeCell ref="J56:K56"/>
    <mergeCell ref="F57:G57"/>
    <mergeCell ref="J57:K57"/>
    <mergeCell ref="F58:G58"/>
    <mergeCell ref="J58:K58"/>
    <mergeCell ref="J59:K59"/>
    <mergeCell ref="B61:C61"/>
    <mergeCell ref="E61:F61"/>
    <mergeCell ref="I61:J61"/>
    <mergeCell ref="B62:C62"/>
    <mergeCell ref="E62:F62"/>
    <mergeCell ref="I62:J62"/>
    <mergeCell ref="B63:C63"/>
    <mergeCell ref="E63:F63"/>
    <mergeCell ref="I63:J63"/>
    <mergeCell ref="B64:F64"/>
    <mergeCell ref="I64:J64"/>
    <mergeCell ref="D11:D42"/>
    <mergeCell ref="D43:D45"/>
    <mergeCell ref="E29:F42"/>
    <mergeCell ref="E27:F28"/>
    <mergeCell ref="E15:F26"/>
    <mergeCell ref="E11:F14"/>
  </mergeCells>
  <pageMargins left="0.699305555555556" right="0.699305555555556" top="0.75" bottom="0.75" header="0.3" footer="0.3"/>
  <pageSetup paperSize="9" scale="5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Gryllulus</cp:lastModifiedBy>
  <dcterms:created xsi:type="dcterms:W3CDTF">2014-04-15T08:52:00Z</dcterms:created>
  <cp:lastPrinted>2019-05-27T07:18:00Z</cp:lastPrinted>
  <dcterms:modified xsi:type="dcterms:W3CDTF">2021-04-22T08:34:30Z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64257EE5F53845E39DE93EEEDC8C700C</vt:lpwstr>
  </property>
</Properties>
</file>