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460" windowWidth="25600" windowHeight="14140"/>
  </bookViews>
  <sheets>
    <sheet name="0727 W酒店" sheetId="5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6" i="5" l="1"/>
  <c r="P58" i="5"/>
  <c r="J58" i="5"/>
  <c r="O57" i="5"/>
  <c r="P67" i="5"/>
  <c r="P35" i="5"/>
  <c r="P49" i="5"/>
  <c r="J49" i="5"/>
  <c r="P6" i="5"/>
  <c r="P7" i="5"/>
  <c r="P8" i="5"/>
  <c r="P9" i="5"/>
  <c r="P22" i="5"/>
  <c r="P57" i="5"/>
  <c r="P66" i="5"/>
  <c r="J66" i="5"/>
  <c r="P54" i="5"/>
  <c r="P53" i="5"/>
  <c r="P55" i="5"/>
  <c r="P76" i="5"/>
  <c r="P10" i="5"/>
  <c r="P11" i="5"/>
  <c r="P12" i="5"/>
  <c r="P13" i="5"/>
  <c r="P14" i="5"/>
  <c r="P15" i="5"/>
  <c r="P16" i="5"/>
  <c r="P17" i="5"/>
  <c r="P18" i="5"/>
  <c r="P19" i="5"/>
  <c r="P20" i="5"/>
  <c r="P21" i="5"/>
  <c r="P23" i="5"/>
  <c r="P24" i="5"/>
  <c r="P25" i="5"/>
  <c r="P26" i="5"/>
  <c r="P27" i="5"/>
  <c r="P28" i="5"/>
  <c r="P29" i="5"/>
  <c r="P30" i="5"/>
  <c r="P31" i="5"/>
  <c r="P32" i="5"/>
  <c r="P33" i="5"/>
  <c r="P34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50" i="5"/>
  <c r="P51" i="5"/>
  <c r="P52" i="5"/>
  <c r="P59" i="5"/>
  <c r="P60" i="5"/>
  <c r="P61" i="5"/>
  <c r="P62" i="5"/>
  <c r="P63" i="5"/>
  <c r="P64" i="5"/>
  <c r="P65" i="5"/>
  <c r="P68" i="5"/>
  <c r="P69" i="5"/>
  <c r="P70" i="5"/>
  <c r="P71" i="5"/>
  <c r="P72" i="5"/>
  <c r="P73" i="5"/>
  <c r="P74" i="5"/>
  <c r="P75" i="5"/>
  <c r="P77" i="5"/>
  <c r="P78" i="5"/>
  <c r="P79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3" i="5"/>
  <c r="J24" i="5"/>
  <c r="J25" i="5"/>
  <c r="J26" i="5"/>
  <c r="J27" i="5"/>
  <c r="J28" i="5"/>
  <c r="J29" i="5"/>
  <c r="J30" i="5"/>
  <c r="J31" i="5"/>
  <c r="J32" i="5"/>
  <c r="J33" i="5"/>
  <c r="J34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50" i="5"/>
  <c r="J51" i="5"/>
  <c r="J52" i="5"/>
  <c r="J60" i="5"/>
  <c r="J61" i="5"/>
  <c r="J62" i="5"/>
  <c r="J63" i="5"/>
  <c r="J64" i="5"/>
  <c r="J65" i="5"/>
  <c r="J69" i="5"/>
  <c r="J70" i="5"/>
  <c r="J71" i="5"/>
  <c r="J72" i="5"/>
  <c r="J73" i="5"/>
  <c r="J74" i="5"/>
  <c r="J75" i="5"/>
  <c r="J76" i="5"/>
  <c r="J77" i="5"/>
  <c r="J78" i="5"/>
  <c r="J79" i="5"/>
</calcChain>
</file>

<file path=xl/sharedStrings.xml><?xml version="1.0" encoding="utf-8"?>
<sst xmlns="http://schemas.openxmlformats.org/spreadsheetml/2006/main" count="396" uniqueCount="157">
  <si>
    <t>供应商名称</t>
  </si>
  <si>
    <t>报价日期</t>
  </si>
  <si>
    <t>电子邮件</t>
  </si>
  <si>
    <t>电话</t>
  </si>
  <si>
    <t>服务内容</t>
  </si>
  <si>
    <t>单价</t>
  </si>
  <si>
    <t>合计</t>
  </si>
  <si>
    <t>备注</t>
  </si>
  <si>
    <t>人</t>
    <phoneticPr fontId="2" type="noConversion"/>
  </si>
  <si>
    <t>税率</t>
  </si>
  <si>
    <t>酒会场租</t>
    <phoneticPr fontId="2" type="noConversion"/>
  </si>
  <si>
    <t>场</t>
    <phoneticPr fontId="2" type="noConversion"/>
  </si>
  <si>
    <t>位</t>
    <phoneticPr fontId="2" type="noConversion"/>
  </si>
  <si>
    <t>搭建</t>
    <phoneticPr fontId="2" type="noConversion"/>
  </si>
  <si>
    <r>
      <t>场地费用合计</t>
    </r>
    <r>
      <rPr>
        <b/>
        <sz val="9"/>
        <color rgb="FFFF0000"/>
        <rFont val="微软雅黑"/>
        <family val="2"/>
        <charset val="134"/>
      </rPr>
      <t>（此部分也可以按照package的价格报价）</t>
    </r>
    <phoneticPr fontId="2" type="noConversion"/>
  </si>
  <si>
    <t>人</t>
    <rPh sb="0" eb="1">
      <t>ren</t>
    </rPh>
    <phoneticPr fontId="2" type="noConversion"/>
  </si>
  <si>
    <t>场</t>
    <rPh sb="0" eb="1">
      <t>chang</t>
    </rPh>
    <phoneticPr fontId="2" type="noConversion"/>
  </si>
  <si>
    <t>工作人员</t>
    <rPh sb="0" eb="1">
      <t>gong'zuo'ren'yuan</t>
    </rPh>
    <phoneticPr fontId="2" type="noConversion"/>
  </si>
  <si>
    <t>交通</t>
    <rPh sb="0" eb="1">
      <t>jiao'tong</t>
    </rPh>
    <phoneticPr fontId="2" type="noConversion"/>
  </si>
  <si>
    <t>差旅</t>
    <rPh sb="0" eb="1">
      <t>chai'lv</t>
    </rPh>
    <phoneticPr fontId="2" type="noConversion"/>
  </si>
  <si>
    <t>个</t>
    <rPh sb="0" eb="1">
      <t>ge</t>
    </rPh>
    <phoneticPr fontId="2" type="noConversion"/>
  </si>
  <si>
    <t>项</t>
    <rPh sb="0" eb="1">
      <t>xiang</t>
    </rPh>
    <phoneticPr fontId="2" type="noConversion"/>
  </si>
  <si>
    <t>制作及采购</t>
    <rPh sb="0" eb="1">
      <t>zhi'zuo'w</t>
    </rPh>
    <rPh sb="2" eb="3">
      <t>ji</t>
    </rPh>
    <rPh sb="3" eb="4">
      <t>cai'g</t>
    </rPh>
    <phoneticPr fontId="2" type="noConversion"/>
  </si>
  <si>
    <t>麦标套</t>
    <rPh sb="0" eb="1">
      <t>mai'biao'tao</t>
    </rPh>
    <phoneticPr fontId="2" type="noConversion"/>
  </si>
  <si>
    <t>声控口罩</t>
    <rPh sb="0" eb="1">
      <t>sheng'kong</t>
    </rPh>
    <rPh sb="2" eb="3">
      <t>kou'z</t>
    </rPh>
    <phoneticPr fontId="2" type="noConversion"/>
  </si>
  <si>
    <t>平米</t>
    <rPh sb="0" eb="1">
      <t>ping'mi</t>
    </rPh>
    <phoneticPr fontId="2" type="noConversion"/>
  </si>
  <si>
    <t>运输</t>
    <rPh sb="0" eb="1">
      <t>yun'shu</t>
    </rPh>
    <phoneticPr fontId="2" type="noConversion"/>
  </si>
  <si>
    <t>GAME BOY背板</t>
    <rPh sb="8" eb="9">
      <t>bei'ban</t>
    </rPh>
    <phoneticPr fontId="2" type="noConversion"/>
  </si>
  <si>
    <t>车</t>
    <rPh sb="0" eb="1">
      <t>che</t>
    </rPh>
    <phoneticPr fontId="2" type="noConversion"/>
  </si>
  <si>
    <t>次</t>
    <rPh sb="0" eb="1">
      <t>ci</t>
    </rPh>
    <phoneticPr fontId="2" type="noConversion"/>
  </si>
  <si>
    <t>包场费用</t>
    <rPh sb="0" eb="1">
      <t>bao'c</t>
    </rPh>
    <rPh sb="2" eb="3">
      <t>fei'y</t>
    </rPh>
    <phoneticPr fontId="2" type="noConversion"/>
  </si>
  <si>
    <t xml:space="preserve">线阵列中高频音箱 </t>
  </si>
  <si>
    <t>线阵列超低频音箱</t>
  </si>
  <si>
    <t xml:space="preserve">返送音箱 </t>
  </si>
  <si>
    <t xml:space="preserve">数字功放 </t>
  </si>
  <si>
    <t xml:space="preserve">数字调音台 </t>
  </si>
  <si>
    <t>无线手持麦克风</t>
  </si>
  <si>
    <t>音频电脑</t>
  </si>
  <si>
    <t>配套线材</t>
  </si>
  <si>
    <t>三合一光束电脑灯</t>
  </si>
  <si>
    <t>电脑灯调光台</t>
  </si>
  <si>
    <t>电柜</t>
  </si>
  <si>
    <t>TRUSS(Black)</t>
  </si>
  <si>
    <t>电动葫芦</t>
  </si>
  <si>
    <t>音响师</t>
  </si>
  <si>
    <t>灯光师</t>
  </si>
  <si>
    <t>技术人员</t>
  </si>
  <si>
    <t>市内运费</t>
  </si>
  <si>
    <t>天</t>
    <rPh sb="0" eb="1">
      <t>tian</t>
    </rPh>
    <phoneticPr fontId="2" type="noConversion"/>
  </si>
  <si>
    <t>康辉集团北京国际会议展览有限公司</t>
    <rPh sb="0" eb="1">
      <t>kang'hui'j't</t>
    </rPh>
    <rPh sb="4" eb="5">
      <t>b'j'g'j</t>
    </rPh>
    <rPh sb="8" eb="9">
      <t>hiu'yi'z'l</t>
    </rPh>
    <rPh sb="12" eb="13">
      <t>y'x'g's</t>
    </rPh>
    <phoneticPr fontId="2" type="noConversion"/>
  </si>
  <si>
    <t>发光手环</t>
    <rPh sb="0" eb="1">
      <t>fa'guang</t>
    </rPh>
    <rPh sb="2" eb="3">
      <t>shou'huan</t>
    </rPh>
    <phoneticPr fontId="2" type="noConversion"/>
  </si>
  <si>
    <t>铁丝网背板</t>
  </si>
  <si>
    <t>柔性灯带造型</t>
  </si>
  <si>
    <t>主舞台木质架子造型</t>
  </si>
  <si>
    <t>主舞台主背板平板造型</t>
    <phoneticPr fontId="2" type="noConversion"/>
  </si>
  <si>
    <t>个</t>
    <rPh sb="0" eb="1">
      <t>g</t>
    </rPh>
    <phoneticPr fontId="2" type="noConversion"/>
  </si>
  <si>
    <t>游戏机租赁</t>
    <rPh sb="0" eb="1">
      <t>you'xi'j</t>
    </rPh>
    <rPh sb="3" eb="4">
      <t>zu'l</t>
    </rPh>
    <phoneticPr fontId="2" type="noConversion"/>
  </si>
  <si>
    <t>套</t>
    <rPh sb="0" eb="1">
      <t>tao</t>
    </rPh>
    <phoneticPr fontId="2" type="noConversion"/>
  </si>
  <si>
    <t>灯柱</t>
    <rPh sb="0" eb="1">
      <t>deng'zhu</t>
    </rPh>
    <phoneticPr fontId="2" type="noConversion"/>
  </si>
  <si>
    <t>柔性灯带发光造型</t>
    <rPh sb="0" eb="1">
      <t>rou'xing</t>
    </rPh>
    <rPh sb="2" eb="3">
      <t>deng'dai</t>
    </rPh>
    <rPh sb="4" eb="5">
      <t>fa'guagn'zao'x</t>
    </rPh>
    <phoneticPr fontId="2" type="noConversion"/>
  </si>
  <si>
    <t>led灯带发光造型</t>
    <rPh sb="3" eb="4">
      <t>deng'dai</t>
    </rPh>
    <rPh sb="5" eb="6">
      <t>fa'guang</t>
    </rPh>
    <rPh sb="7" eb="8">
      <t>zao'x</t>
    </rPh>
    <phoneticPr fontId="2" type="noConversion"/>
  </si>
  <si>
    <t>SHURE ULX-D Beta 58</t>
  </si>
  <si>
    <t>MarBook Pro15"</t>
  </si>
  <si>
    <t>GTD-330 BSW</t>
  </si>
  <si>
    <t>VIKY LP-354</t>
  </si>
  <si>
    <t>Grand MA2</t>
  </si>
  <si>
    <t xml:space="preserve">TL 34L </t>
  </si>
  <si>
    <t>300mm ×400mm</t>
  </si>
  <si>
    <t>CM JCL 1T</t>
  </si>
  <si>
    <t>3.6m*7.2m*0.5m 含结构及地毯、灯带</t>
    <rPh sb="15" eb="16">
      <t>han</t>
    </rPh>
    <rPh sb="16" eb="17">
      <t>jie'gou</t>
    </rPh>
    <rPh sb="18" eb="19">
      <t>ji</t>
    </rPh>
    <rPh sb="19" eb="20">
      <t>di'tan</t>
    </rPh>
    <rPh sb="22" eb="23">
      <t>deng'dai</t>
    </rPh>
    <phoneticPr fontId="2" type="noConversion"/>
  </si>
  <si>
    <t>ZSOUND LA212</t>
  </si>
  <si>
    <t>铁丝网底座</t>
    <rPh sb="3" eb="4">
      <t>di zuo</t>
    </rPh>
    <phoneticPr fontId="2" type="noConversion"/>
  </si>
  <si>
    <t>平米</t>
    <rPh sb="0" eb="1">
      <t>ping mi</t>
    </rPh>
    <phoneticPr fontId="2" type="noConversion"/>
  </si>
  <si>
    <t>0.5m*0.2-1m*2m-3m 木质均价</t>
    <rPh sb="18" eb="19">
      <t>mu'zhi</t>
    </rPh>
    <rPh sb="20" eb="21">
      <t>jun jia</t>
    </rPh>
    <phoneticPr fontId="2" type="noConversion"/>
  </si>
  <si>
    <t>pvc喷绘</t>
    <rPh sb="3" eb="4">
      <t>pen hui</t>
    </rPh>
    <phoneticPr fontId="2" type="noConversion"/>
  </si>
  <si>
    <t>主背板柔性灯带造型</t>
    <rPh sb="0" eb="1">
      <t>zhu bei ban</t>
    </rPh>
    <rPh sb="3" eb="4">
      <t>rou xing</t>
    </rPh>
    <rPh sb="7" eb="8">
      <t>zao xing</t>
    </rPh>
    <phoneticPr fontId="2" type="noConversion"/>
  </si>
  <si>
    <t>木质架子柔性灯带造型</t>
    <rPh sb="0" eb="1">
      <t>mu zhi jia zi</t>
    </rPh>
    <phoneticPr fontId="2" type="noConversion"/>
  </si>
  <si>
    <t>led灯带发光包边灯带 木架均价</t>
    <rPh sb="3" eb="4">
      <t>deng'dai</t>
    </rPh>
    <rPh sb="5" eb="6">
      <t>fa'guang</t>
    </rPh>
    <rPh sb="7" eb="8">
      <t>bao bian</t>
    </rPh>
    <rPh sb="9" eb="10">
      <t>deng dai</t>
    </rPh>
    <rPh sb="12" eb="13">
      <t>mu jia</t>
    </rPh>
    <rPh sb="14" eb="15">
      <t>jun jia</t>
    </rPh>
    <phoneticPr fontId="2" type="noConversion"/>
  </si>
  <si>
    <t>画架</t>
    <rPh sb="0" eb="1">
      <t>hua'jia</t>
    </rPh>
    <phoneticPr fontId="2" type="noConversion"/>
  </si>
  <si>
    <t>会议室可转移墙贴</t>
    <rPh sb="0" eb="1">
      <t>hiu'yi'shi</t>
    </rPh>
    <rPh sb="3" eb="4">
      <t>ke'zhuan'yi</t>
    </rPh>
    <rPh sb="6" eb="7">
      <t>qiang'tie</t>
    </rPh>
    <phoneticPr fontId="2" type="noConversion"/>
  </si>
  <si>
    <t>可转移车贴材质</t>
    <rPh sb="0" eb="1">
      <t>ke'zhuan'n'yi</t>
    </rPh>
    <rPh sb="1" eb="2">
      <t>zhuan'yi</t>
    </rPh>
    <rPh sb="3" eb="4">
      <t>che'tie</t>
    </rPh>
    <rPh sb="5" eb="6">
      <t>cai'zhi</t>
    </rPh>
    <phoneticPr fontId="2" type="noConversion"/>
  </si>
  <si>
    <t>酒会发光道具</t>
    <rPh sb="0" eb="1">
      <t>jiu'hui</t>
    </rPh>
    <rPh sb="2" eb="3">
      <t>fa'guang</t>
    </rPh>
    <rPh sb="4" eb="5">
      <t>dao'ju</t>
    </rPh>
    <phoneticPr fontId="2" type="noConversion"/>
  </si>
  <si>
    <t>组</t>
    <rPh sb="0" eb="1">
      <t>zu</t>
    </rPh>
    <phoneticPr fontId="2" type="noConversion"/>
  </si>
  <si>
    <t>360KA全国游戏行业风云会报价</t>
    <phoneticPr fontId="2" type="noConversion"/>
  </si>
  <si>
    <t>gaoyalin@cct.cn</t>
    <phoneticPr fontId="2" type="noConversion"/>
  </si>
  <si>
    <t>项目</t>
    <phoneticPr fontId="2" type="noConversion"/>
  </si>
  <si>
    <t>明细内容</t>
    <phoneticPr fontId="2" type="noConversion"/>
  </si>
  <si>
    <t>场地服务
（主推场地）</t>
    <phoneticPr fontId="2" type="noConversion"/>
  </si>
  <si>
    <t>下午沙龙场租</t>
    <phoneticPr fontId="2" type="noConversion"/>
  </si>
  <si>
    <t>冷餐</t>
    <phoneticPr fontId="2" type="noConversion"/>
  </si>
  <si>
    <t>4m*2.8m</t>
    <phoneticPr fontId="2" type="noConversion"/>
  </si>
  <si>
    <t>平板造型</t>
    <phoneticPr fontId="2" type="noConversion"/>
  </si>
  <si>
    <t>场</t>
    <phoneticPr fontId="2" type="noConversion"/>
  </si>
  <si>
    <t>舞台</t>
    <phoneticPr fontId="2" type="noConversion"/>
  </si>
  <si>
    <r>
      <t>搭建费用合计</t>
    </r>
    <r>
      <rPr>
        <b/>
        <sz val="9"/>
        <color rgb="FFFF0000"/>
        <rFont val="微软雅黑"/>
        <family val="2"/>
        <charset val="134"/>
      </rPr>
      <t>（根据方案中涉及的项目报价）</t>
    </r>
    <phoneticPr fontId="2" type="noConversion"/>
  </si>
  <si>
    <t>AV</t>
    <phoneticPr fontId="2" type="noConversion"/>
  </si>
  <si>
    <t>ZSOUND S118S</t>
    <phoneticPr fontId="2" type="noConversion"/>
  </si>
  <si>
    <t>ZSOUND S218B</t>
    <phoneticPr fontId="2" type="noConversion"/>
  </si>
  <si>
    <t>LED PAR</t>
    <phoneticPr fontId="2" type="noConversion"/>
  </si>
  <si>
    <r>
      <t>AV费用合计</t>
    </r>
    <r>
      <rPr>
        <b/>
        <sz val="9"/>
        <color rgb="FFFF0000"/>
        <rFont val="微软雅黑"/>
        <family val="2"/>
        <charset val="134"/>
      </rPr>
      <t>（根据方案中涉及的项目报价）</t>
    </r>
    <phoneticPr fontId="2" type="noConversion"/>
  </si>
  <si>
    <t>物料</t>
    <phoneticPr fontId="2" type="noConversion"/>
  </si>
  <si>
    <r>
      <t>物料费用合计</t>
    </r>
    <r>
      <rPr>
        <b/>
        <sz val="9"/>
        <color rgb="FFFF0000"/>
        <rFont val="微软雅黑"/>
        <family val="2"/>
        <charset val="134"/>
      </rPr>
      <t>（根据方案中涉及的项目报价）</t>
    </r>
    <phoneticPr fontId="2" type="noConversion"/>
  </si>
  <si>
    <t>人员</t>
    <phoneticPr fontId="2" type="noConversion"/>
  </si>
  <si>
    <t>摄影</t>
    <phoneticPr fontId="2" type="noConversion"/>
  </si>
  <si>
    <t>云摄影</t>
    <phoneticPr fontId="2" type="noConversion"/>
  </si>
  <si>
    <t>礼仪</t>
    <phoneticPr fontId="2" type="noConversion"/>
  </si>
  <si>
    <t>演出</t>
    <phoneticPr fontId="2" type="noConversion"/>
  </si>
  <si>
    <t>推荐4</t>
    <rPh sb="0" eb="1">
      <t>tui'jian</t>
    </rPh>
    <phoneticPr fontId="2" type="noConversion"/>
  </si>
  <si>
    <t>人员费用合计</t>
    <phoneticPr fontId="2" type="noConversion"/>
  </si>
  <si>
    <t>其他项</t>
    <phoneticPr fontId="2" type="noConversion"/>
  </si>
  <si>
    <t>H5</t>
    <phoneticPr fontId="2" type="noConversion"/>
  </si>
  <si>
    <r>
      <t>其他项费用合计</t>
    </r>
    <r>
      <rPr>
        <b/>
        <sz val="9"/>
        <color rgb="FFFF0000"/>
        <rFont val="微软雅黑"/>
        <family val="2"/>
        <charset val="134"/>
      </rPr>
      <t>（方案中涉及但以上未列出的费用）</t>
    </r>
    <phoneticPr fontId="2" type="noConversion"/>
  </si>
  <si>
    <t>供应商</t>
    <phoneticPr fontId="2" type="noConversion"/>
  </si>
  <si>
    <t>项（往返）</t>
    <phoneticPr fontId="2" type="noConversion"/>
  </si>
  <si>
    <t>天</t>
    <phoneticPr fontId="2" type="noConversion"/>
  </si>
  <si>
    <r>
      <t>供应商费用合计</t>
    </r>
    <r>
      <rPr>
        <b/>
        <sz val="9"/>
        <color rgb="FFFF0000"/>
        <rFont val="微软雅黑"/>
        <family val="2"/>
        <charset val="134"/>
      </rPr>
      <t>（包含前期场地勘察，往返交通，住宿等费用）</t>
    </r>
    <phoneticPr fontId="2" type="noConversion"/>
  </si>
  <si>
    <t>场地服务费</t>
    <phoneticPr fontId="2" type="noConversion"/>
  </si>
  <si>
    <t>其他服务费</t>
    <phoneticPr fontId="2" type="noConversion"/>
  </si>
  <si>
    <t>数量1</t>
  </si>
  <si>
    <t>单位</t>
  </si>
  <si>
    <t>数量2</t>
  </si>
  <si>
    <t>场</t>
    <phoneticPr fontId="2" type="noConversion"/>
  </si>
  <si>
    <t>DJ</t>
    <phoneticPr fontId="2" type="noConversion"/>
  </si>
  <si>
    <t>日语乐队</t>
    <rPh sb="0" eb="1">
      <t>ri'yu</t>
    </rPh>
    <rPh sb="2" eb="3">
      <t>yue'dui</t>
    </rPh>
    <phoneticPr fontId="2" type="noConversion"/>
  </si>
  <si>
    <t>Cosplay</t>
    <phoneticPr fontId="2" type="noConversion"/>
  </si>
  <si>
    <t>人工</t>
    <phoneticPr fontId="2" type="noConversion"/>
  </si>
  <si>
    <t xml:space="preserve">Digital  Mixer(32ch)   </t>
    <phoneticPr fontId="2" type="noConversion"/>
  </si>
  <si>
    <t>6.8m货车  南通-上海市区 250公里</t>
    <rPh sb="4" eb="5">
      <t>huo'che</t>
    </rPh>
    <rPh sb="19" eb="20">
      <t>gong'li</t>
    </rPh>
    <phoneticPr fontId="2" type="noConversion"/>
  </si>
  <si>
    <t>4.8m货车  南通-上海市区 250公里</t>
    <rPh sb="4" eb="5">
      <t>huo'che</t>
    </rPh>
    <rPh sb="19" eb="20">
      <t>gong'li</t>
    </rPh>
    <phoneticPr fontId="2" type="noConversion"/>
  </si>
  <si>
    <t>木质背板裱写真 +包边</t>
    <rPh sb="0" eb="1">
      <t>mu'zhi</t>
    </rPh>
    <rPh sb="2" eb="3">
      <t>bei'ban</t>
    </rPh>
    <rPh sb="4" eb="5">
      <t>biao'xie'zhen</t>
    </rPh>
    <rPh sb="9" eb="10">
      <t>bao'bian</t>
    </rPh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</si>
  <si>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</si>
  <si>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</si>
  <si>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</si>
  <si>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单价</t>
    <phoneticPr fontId="2" type="noConversion"/>
  </si>
  <si>
    <t>合计</t>
    <phoneticPr fontId="2" type="noConversion"/>
  </si>
  <si>
    <t>主持人手卡</t>
    <rPh sb="0" eb="1">
      <t>zhu'chi'r</t>
    </rPh>
    <rPh sb="3" eb="4">
      <t>shou'ka</t>
    </rPh>
    <phoneticPr fontId="2" type="noConversion"/>
  </si>
  <si>
    <t>张</t>
    <rPh sb="0" eb="1">
      <t>zhang</t>
    </rPh>
    <phoneticPr fontId="2" type="noConversion"/>
  </si>
  <si>
    <t>CJ折页 260G特种纸 28cm*58cm</t>
    <rPh sb="2" eb="3">
      <t>zhe'ye</t>
    </rPh>
    <rPh sb="9" eb="10">
      <t>te'zhogn'zhi</t>
    </rPh>
    <phoneticPr fontId="2" type="noConversion"/>
  </si>
  <si>
    <t>需求增加</t>
    <rPh sb="0" eb="1">
      <t>xu'q</t>
    </rPh>
    <rPh sb="2" eb="3">
      <t>zeng'jai</t>
    </rPh>
    <phoneticPr fontId="2" type="noConversion"/>
  </si>
  <si>
    <t>人员</t>
    <rPh sb="0" eb="1">
      <t>ren'yuan</t>
    </rPh>
    <phoneticPr fontId="2" type="noConversion"/>
  </si>
  <si>
    <t>速记</t>
    <rPh sb="0" eb="1">
      <t>su'ji</t>
    </rPh>
    <phoneticPr fontId="2" type="noConversion"/>
  </si>
  <si>
    <t>3小时以内会议</t>
    <rPh sb="1" eb="2">
      <t>xiao'shi</t>
    </rPh>
    <rPh sb="3" eb="4">
      <t>yi'nei</t>
    </rPh>
    <rPh sb="5" eb="6">
      <t>hui'yi</t>
    </rPh>
    <phoneticPr fontId="2" type="noConversion"/>
  </si>
  <si>
    <t>cosplay人员服装</t>
    <rPh sb="7" eb="8">
      <t>ren'yuan</t>
    </rPh>
    <rPh sb="9" eb="10">
      <t>fu'zhuang</t>
    </rPh>
    <phoneticPr fontId="2" type="noConversion"/>
  </si>
  <si>
    <t>现场防疫物料</t>
    <rPh sb="0" eb="1">
      <t>xian'c</t>
    </rPh>
    <rPh sb="2" eb="3">
      <t>fang'yi</t>
    </rPh>
    <rPh sb="4" eb="5">
      <t>wu'l</t>
    </rPh>
    <phoneticPr fontId="2" type="noConversion"/>
  </si>
  <si>
    <t>抽奖转盘</t>
    <rPh sb="0" eb="1">
      <t>chou'jiang</t>
    </rPh>
    <rPh sb="2" eb="3">
      <t>zhuan'p</t>
    </rPh>
    <phoneticPr fontId="2" type="noConversion"/>
  </si>
  <si>
    <t>双层木质抽奖转盘</t>
    <rPh sb="0" eb="1">
      <t>shuang'c</t>
    </rPh>
    <rPh sb="2" eb="3">
      <t>mu'zhi</t>
    </rPh>
    <rPh sb="4" eb="5">
      <t>chou'jiang'zhuan'p</t>
    </rPh>
    <phoneticPr fontId="2" type="noConversion"/>
  </si>
  <si>
    <t xml:space="preserve"> </t>
    <phoneticPr fontId="2" type="noConversion"/>
  </si>
  <si>
    <t>需求增加</t>
    <rPh sb="0" eb="1">
      <t>xu'qiu</t>
    </rPh>
    <rPh sb="2" eb="3">
      <t>zeng'jia</t>
    </rPh>
    <phoneticPr fontId="2" type="noConversion"/>
  </si>
  <si>
    <t>对讲机</t>
    <rPh sb="0" eb="1">
      <t>dui'jiang'ji</t>
    </rPh>
    <phoneticPr fontId="2" type="noConversion"/>
  </si>
  <si>
    <t>现场工作人员</t>
    <rPh sb="0" eb="1">
      <t>xian'c</t>
    </rPh>
    <rPh sb="2" eb="3">
      <t>gong'z</t>
    </rPh>
    <rPh sb="4" eb="5">
      <t>ren'yuan</t>
    </rPh>
    <phoneticPr fontId="2" type="noConversion"/>
  </si>
  <si>
    <t>现场增加游戏对战环节</t>
    <rPh sb="0" eb="1">
      <t>xian'c</t>
    </rPh>
    <rPh sb="2" eb="3">
      <t>zneg'jia</t>
    </rPh>
    <rPh sb="4" eb="5">
      <t>you'xi</t>
    </rPh>
    <rPh sb="6" eb="7">
      <t>dui'zhan</t>
    </rPh>
    <rPh sb="8" eb="9">
      <t>huan'jie</t>
    </rPh>
    <phoneticPr fontId="2" type="noConversion"/>
  </si>
  <si>
    <t>需求取消</t>
    <rPh sb="0" eb="1">
      <t>xu'q</t>
    </rPh>
    <rPh sb="2" eb="3">
      <t>qu'xiao</t>
    </rPh>
    <phoneticPr fontId="2" type="noConversion"/>
  </si>
  <si>
    <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  <phoneticPr fontId="2" type="noConversion"/>
  </si>
  <si>
    <t>主持人服装</t>
    <rPh sb="0" eb="1">
      <t>zhu'chi'r</t>
    </rPh>
    <rPh sb="3" eb="4">
      <t>fu'z</t>
    </rPh>
    <phoneticPr fontId="2" type="noConversion"/>
  </si>
  <si>
    <t>其他</t>
    <rPh sb="0" eb="1">
      <t>qi'ta</t>
    </rPh>
    <phoneticPr fontId="2" type="noConversion"/>
  </si>
  <si>
    <t>剩余360物料快递费用</t>
    <rPh sb="0" eb="1">
      <t>sheng'yu</t>
    </rPh>
    <rPh sb="5" eb="6">
      <t>wu'l</t>
    </rPh>
    <rPh sb="7" eb="8">
      <t>kuai'di</t>
    </rPh>
    <rPh sb="9" eb="10">
      <t>fei'y</t>
    </rPh>
    <phoneticPr fontId="2" type="noConversion"/>
  </si>
  <si>
    <t>需求增加</t>
    <rPh sb="0" eb="1">
      <t>xu'q</t>
    </rPh>
    <rPh sb="2" eb="3">
      <t>zeng'jia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</si>
</sst>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0_);[Red]\(0\)"/>
    <numFmt numFmtId="179" formatCode="#,##0.000_);[Red]\(#,##0.000\)"/>
    <numFmt numFmtId="180" formatCode="#,##0.000000000000_);[Red]\(#,##0.000000000000\)"/>
  </numFmts>
  <fonts count="17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u/>
      <sz val="11"/>
      <color theme="10"/>
      <name val="DengXian"/>
      <family val="2"/>
      <scheme val="minor"/>
    </font>
    <font>
      <b/>
      <sz val="9"/>
      <name val="微软雅黑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8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9" fontId="10" fillId="0" borderId="4" xfId="0" applyNumberFormat="1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5" fillId="0" borderId="1" xfId="5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/>
    <xf numFmtId="177" fontId="8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0" fontId="8" fillId="0" borderId="1" xfId="0" applyNumberFormat="1" applyFont="1" applyFill="1" applyBorder="1" applyAlignment="1">
      <alignment horizontal="center" vertical="center" wrapText="1"/>
    </xf>
    <xf numFmtId="38" fontId="8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78" fontId="8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80" fontId="3" fillId="0" borderId="0" xfId="0" applyNumberFormat="1" applyFont="1" applyFill="1"/>
    <xf numFmtId="0" fontId="8" fillId="4" borderId="1" xfId="0" applyFont="1" applyFill="1" applyBorder="1" applyAlignment="1">
      <alignment horizontal="center" vertical="center" wrapText="1"/>
    </xf>
    <xf numFmtId="38" fontId="8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78" fontId="8" fillId="6" borderId="1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77" fontId="8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</cellXfs>
  <cellStyles count="6">
    <cellStyle name="0,0_x000d__x000a_NA_x000d__x000a_" xfId="1"/>
    <cellStyle name="0,0_x000d__x000d_NA_x000d__x000d_" xfId="3"/>
    <cellStyle name="常规" xfId="0" builtinId="0"/>
    <cellStyle name="常规 2" xfId="2"/>
    <cellStyle name="超链接" xfId="5" builtinId="8"/>
    <cellStyle name="样式 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25400</xdr:rowOff>
    </xdr:from>
    <xdr:to>
      <xdr:col>2</xdr:col>
      <xdr:colOff>402607</xdr:colOff>
      <xdr:row>2</xdr:row>
      <xdr:rowOff>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133" y="25400"/>
          <a:ext cx="1333941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0"/>
  <sheetViews>
    <sheetView tabSelected="1" topLeftCell="A51" zoomScale="79" workbookViewId="0">
      <selection activeCell="P81" sqref="P81"/>
    </sheetView>
  </sheetViews>
  <sheetFormatPr baseColWidth="10" defaultColWidth="9" defaultRowHeight="18" customHeight="1" zeroHeight="1" x14ac:dyDescent="0.25"/>
  <cols>
    <col min="1" max="1" width="2.83203125" style="16" customWidth="1"/>
    <col min="2" max="2" width="12.1640625" style="16" customWidth="1"/>
    <col min="3" max="3" width="24.5" style="16" customWidth="1"/>
    <col min="4" max="4" width="25.5" style="20" customWidth="1"/>
    <col min="5" max="7" width="8" style="16" customWidth="1"/>
    <col min="8" max="8" width="10.1640625" style="16" customWidth="1"/>
    <col min="9" max="10" width="12" style="16" customWidth="1"/>
    <col min="11" max="13" width="8" style="16" customWidth="1"/>
    <col min="14" max="14" width="10.1640625" style="16" customWidth="1"/>
    <col min="15" max="15" width="12" style="16" customWidth="1"/>
    <col min="16" max="16" width="11" style="16" bestFit="1" customWidth="1"/>
    <col min="17" max="17" width="26.33203125" style="16" customWidth="1"/>
    <col min="18" max="18" width="12.5" style="16" customWidth="1"/>
    <col min="19" max="260" width="9" style="16"/>
    <col min="261" max="261" width="2.83203125" style="16" customWidth="1"/>
    <col min="262" max="262" width="9" style="16" customWidth="1"/>
    <col min="263" max="263" width="12.6640625" style="16" customWidth="1"/>
    <col min="264" max="264" width="11.5" style="16" customWidth="1"/>
    <col min="265" max="265" width="10.1640625" style="16" customWidth="1"/>
    <col min="266" max="266" width="18.1640625" style="16" customWidth="1"/>
    <col min="267" max="267" width="10.33203125" style="16" customWidth="1"/>
    <col min="268" max="269" width="8.83203125" style="16" customWidth="1"/>
    <col min="270" max="270" width="13.5" style="16" customWidth="1"/>
    <col min="271" max="271" width="12.6640625" style="16" customWidth="1"/>
    <col min="272" max="272" width="11.33203125" style="16" customWidth="1"/>
    <col min="273" max="273" width="12.6640625" style="16" customWidth="1"/>
    <col min="274" max="274" width="12.5" style="16" customWidth="1"/>
    <col min="275" max="516" width="9" style="16"/>
    <col min="517" max="517" width="2.83203125" style="16" customWidth="1"/>
    <col min="518" max="518" width="9" style="16" customWidth="1"/>
    <col min="519" max="519" width="12.6640625" style="16" customWidth="1"/>
    <col min="520" max="520" width="11.5" style="16" customWidth="1"/>
    <col min="521" max="521" width="10.1640625" style="16" customWidth="1"/>
    <col min="522" max="522" width="18.1640625" style="16" customWidth="1"/>
    <col min="523" max="523" width="10.33203125" style="16" customWidth="1"/>
    <col min="524" max="525" width="8.83203125" style="16" customWidth="1"/>
    <col min="526" max="526" width="13.5" style="16" customWidth="1"/>
    <col min="527" max="527" width="12.6640625" style="16" customWidth="1"/>
    <col min="528" max="528" width="11.33203125" style="16" customWidth="1"/>
    <col min="529" max="529" width="12.6640625" style="16" customWidth="1"/>
    <col min="530" max="530" width="12.5" style="16" customWidth="1"/>
    <col min="531" max="772" width="9" style="16"/>
    <col min="773" max="773" width="2.83203125" style="16" customWidth="1"/>
    <col min="774" max="774" width="9" style="16" customWidth="1"/>
    <col min="775" max="775" width="12.6640625" style="16" customWidth="1"/>
    <col min="776" max="776" width="11.5" style="16" customWidth="1"/>
    <col min="777" max="777" width="10.1640625" style="16" customWidth="1"/>
    <col min="778" max="778" width="18.1640625" style="16" customWidth="1"/>
    <col min="779" max="779" width="10.33203125" style="16" customWidth="1"/>
    <col min="780" max="781" width="8.83203125" style="16" customWidth="1"/>
    <col min="782" max="782" width="13.5" style="16" customWidth="1"/>
    <col min="783" max="783" width="12.6640625" style="16" customWidth="1"/>
    <col min="784" max="784" width="11.33203125" style="16" customWidth="1"/>
    <col min="785" max="785" width="12.6640625" style="16" customWidth="1"/>
    <col min="786" max="786" width="12.5" style="16" customWidth="1"/>
    <col min="787" max="1028" width="9" style="16"/>
    <col min="1029" max="1029" width="2.83203125" style="16" customWidth="1"/>
    <col min="1030" max="1030" width="9" style="16" customWidth="1"/>
    <col min="1031" max="1031" width="12.6640625" style="16" customWidth="1"/>
    <col min="1032" max="1032" width="11.5" style="16" customWidth="1"/>
    <col min="1033" max="1033" width="10.1640625" style="16" customWidth="1"/>
    <col min="1034" max="1034" width="18.1640625" style="16" customWidth="1"/>
    <col min="1035" max="1035" width="10.33203125" style="16" customWidth="1"/>
    <col min="1036" max="1037" width="8.83203125" style="16" customWidth="1"/>
    <col min="1038" max="1038" width="13.5" style="16" customWidth="1"/>
    <col min="1039" max="1039" width="12.6640625" style="16" customWidth="1"/>
    <col min="1040" max="1040" width="11.33203125" style="16" customWidth="1"/>
    <col min="1041" max="1041" width="12.6640625" style="16" customWidth="1"/>
    <col min="1042" max="1042" width="12.5" style="16" customWidth="1"/>
    <col min="1043" max="1284" width="9" style="16"/>
    <col min="1285" max="1285" width="2.83203125" style="16" customWidth="1"/>
    <col min="1286" max="1286" width="9" style="16" customWidth="1"/>
    <col min="1287" max="1287" width="12.6640625" style="16" customWidth="1"/>
    <col min="1288" max="1288" width="11.5" style="16" customWidth="1"/>
    <col min="1289" max="1289" width="10.1640625" style="16" customWidth="1"/>
    <col min="1290" max="1290" width="18.1640625" style="16" customWidth="1"/>
    <col min="1291" max="1291" width="10.33203125" style="16" customWidth="1"/>
    <col min="1292" max="1293" width="8.83203125" style="16" customWidth="1"/>
    <col min="1294" max="1294" width="13.5" style="16" customWidth="1"/>
    <col min="1295" max="1295" width="12.6640625" style="16" customWidth="1"/>
    <col min="1296" max="1296" width="11.33203125" style="16" customWidth="1"/>
    <col min="1297" max="1297" width="12.6640625" style="16" customWidth="1"/>
    <col min="1298" max="1298" width="12.5" style="16" customWidth="1"/>
    <col min="1299" max="1540" width="9" style="16"/>
    <col min="1541" max="1541" width="2.83203125" style="16" customWidth="1"/>
    <col min="1542" max="1542" width="9" style="16" customWidth="1"/>
    <col min="1543" max="1543" width="12.6640625" style="16" customWidth="1"/>
    <col min="1544" max="1544" width="11.5" style="16" customWidth="1"/>
    <col min="1545" max="1545" width="10.1640625" style="16" customWidth="1"/>
    <col min="1546" max="1546" width="18.1640625" style="16" customWidth="1"/>
    <col min="1547" max="1547" width="10.33203125" style="16" customWidth="1"/>
    <col min="1548" max="1549" width="8.83203125" style="16" customWidth="1"/>
    <col min="1550" max="1550" width="13.5" style="16" customWidth="1"/>
    <col min="1551" max="1551" width="12.6640625" style="16" customWidth="1"/>
    <col min="1552" max="1552" width="11.33203125" style="16" customWidth="1"/>
    <col min="1553" max="1553" width="12.6640625" style="16" customWidth="1"/>
    <col min="1554" max="1554" width="12.5" style="16" customWidth="1"/>
    <col min="1555" max="1796" width="9" style="16"/>
    <col min="1797" max="1797" width="2.83203125" style="16" customWidth="1"/>
    <col min="1798" max="1798" width="9" style="16" customWidth="1"/>
    <col min="1799" max="1799" width="12.6640625" style="16" customWidth="1"/>
    <col min="1800" max="1800" width="11.5" style="16" customWidth="1"/>
    <col min="1801" max="1801" width="10.1640625" style="16" customWidth="1"/>
    <col min="1802" max="1802" width="18.1640625" style="16" customWidth="1"/>
    <col min="1803" max="1803" width="10.33203125" style="16" customWidth="1"/>
    <col min="1804" max="1805" width="8.83203125" style="16" customWidth="1"/>
    <col min="1806" max="1806" width="13.5" style="16" customWidth="1"/>
    <col min="1807" max="1807" width="12.6640625" style="16" customWidth="1"/>
    <col min="1808" max="1808" width="11.33203125" style="16" customWidth="1"/>
    <col min="1809" max="1809" width="12.6640625" style="16" customWidth="1"/>
    <col min="1810" max="1810" width="12.5" style="16" customWidth="1"/>
    <col min="1811" max="2052" width="9" style="16"/>
    <col min="2053" max="2053" width="2.83203125" style="16" customWidth="1"/>
    <col min="2054" max="2054" width="9" style="16" customWidth="1"/>
    <col min="2055" max="2055" width="12.6640625" style="16" customWidth="1"/>
    <col min="2056" max="2056" width="11.5" style="16" customWidth="1"/>
    <col min="2057" max="2057" width="10.1640625" style="16" customWidth="1"/>
    <col min="2058" max="2058" width="18.1640625" style="16" customWidth="1"/>
    <col min="2059" max="2059" width="10.33203125" style="16" customWidth="1"/>
    <col min="2060" max="2061" width="8.83203125" style="16" customWidth="1"/>
    <col min="2062" max="2062" width="13.5" style="16" customWidth="1"/>
    <col min="2063" max="2063" width="12.6640625" style="16" customWidth="1"/>
    <col min="2064" max="2064" width="11.33203125" style="16" customWidth="1"/>
    <col min="2065" max="2065" width="12.6640625" style="16" customWidth="1"/>
    <col min="2066" max="2066" width="12.5" style="16" customWidth="1"/>
    <col min="2067" max="2308" width="9" style="16"/>
    <col min="2309" max="2309" width="2.83203125" style="16" customWidth="1"/>
    <col min="2310" max="2310" width="9" style="16" customWidth="1"/>
    <col min="2311" max="2311" width="12.6640625" style="16" customWidth="1"/>
    <col min="2312" max="2312" width="11.5" style="16" customWidth="1"/>
    <col min="2313" max="2313" width="10.1640625" style="16" customWidth="1"/>
    <col min="2314" max="2314" width="18.1640625" style="16" customWidth="1"/>
    <col min="2315" max="2315" width="10.33203125" style="16" customWidth="1"/>
    <col min="2316" max="2317" width="8.83203125" style="16" customWidth="1"/>
    <col min="2318" max="2318" width="13.5" style="16" customWidth="1"/>
    <col min="2319" max="2319" width="12.6640625" style="16" customWidth="1"/>
    <col min="2320" max="2320" width="11.33203125" style="16" customWidth="1"/>
    <col min="2321" max="2321" width="12.6640625" style="16" customWidth="1"/>
    <col min="2322" max="2322" width="12.5" style="16" customWidth="1"/>
    <col min="2323" max="2564" width="9" style="16"/>
    <col min="2565" max="2565" width="2.83203125" style="16" customWidth="1"/>
    <col min="2566" max="2566" width="9" style="16" customWidth="1"/>
    <col min="2567" max="2567" width="12.6640625" style="16" customWidth="1"/>
    <col min="2568" max="2568" width="11.5" style="16" customWidth="1"/>
    <col min="2569" max="2569" width="10.1640625" style="16" customWidth="1"/>
    <col min="2570" max="2570" width="18.1640625" style="16" customWidth="1"/>
    <col min="2571" max="2571" width="10.33203125" style="16" customWidth="1"/>
    <col min="2572" max="2573" width="8.83203125" style="16" customWidth="1"/>
    <col min="2574" max="2574" width="13.5" style="16" customWidth="1"/>
    <col min="2575" max="2575" width="12.6640625" style="16" customWidth="1"/>
    <col min="2576" max="2576" width="11.33203125" style="16" customWidth="1"/>
    <col min="2577" max="2577" width="12.6640625" style="16" customWidth="1"/>
    <col min="2578" max="2578" width="12.5" style="16" customWidth="1"/>
    <col min="2579" max="2820" width="9" style="16"/>
    <col min="2821" max="2821" width="2.83203125" style="16" customWidth="1"/>
    <col min="2822" max="2822" width="9" style="16" customWidth="1"/>
    <col min="2823" max="2823" width="12.6640625" style="16" customWidth="1"/>
    <col min="2824" max="2824" width="11.5" style="16" customWidth="1"/>
    <col min="2825" max="2825" width="10.1640625" style="16" customWidth="1"/>
    <col min="2826" max="2826" width="18.1640625" style="16" customWidth="1"/>
    <col min="2827" max="2827" width="10.33203125" style="16" customWidth="1"/>
    <col min="2828" max="2829" width="8.83203125" style="16" customWidth="1"/>
    <col min="2830" max="2830" width="13.5" style="16" customWidth="1"/>
    <col min="2831" max="2831" width="12.6640625" style="16" customWidth="1"/>
    <col min="2832" max="2832" width="11.33203125" style="16" customWidth="1"/>
    <col min="2833" max="2833" width="12.6640625" style="16" customWidth="1"/>
    <col min="2834" max="2834" width="12.5" style="16" customWidth="1"/>
    <col min="2835" max="3076" width="9" style="16"/>
    <col min="3077" max="3077" width="2.83203125" style="16" customWidth="1"/>
    <col min="3078" max="3078" width="9" style="16" customWidth="1"/>
    <col min="3079" max="3079" width="12.6640625" style="16" customWidth="1"/>
    <col min="3080" max="3080" width="11.5" style="16" customWidth="1"/>
    <col min="3081" max="3081" width="10.1640625" style="16" customWidth="1"/>
    <col min="3082" max="3082" width="18.1640625" style="16" customWidth="1"/>
    <col min="3083" max="3083" width="10.33203125" style="16" customWidth="1"/>
    <col min="3084" max="3085" width="8.83203125" style="16" customWidth="1"/>
    <col min="3086" max="3086" width="13.5" style="16" customWidth="1"/>
    <col min="3087" max="3087" width="12.6640625" style="16" customWidth="1"/>
    <col min="3088" max="3088" width="11.33203125" style="16" customWidth="1"/>
    <col min="3089" max="3089" width="12.6640625" style="16" customWidth="1"/>
    <col min="3090" max="3090" width="12.5" style="16" customWidth="1"/>
    <col min="3091" max="3332" width="9" style="16"/>
    <col min="3333" max="3333" width="2.83203125" style="16" customWidth="1"/>
    <col min="3334" max="3334" width="9" style="16" customWidth="1"/>
    <col min="3335" max="3335" width="12.6640625" style="16" customWidth="1"/>
    <col min="3336" max="3336" width="11.5" style="16" customWidth="1"/>
    <col min="3337" max="3337" width="10.1640625" style="16" customWidth="1"/>
    <col min="3338" max="3338" width="18.1640625" style="16" customWidth="1"/>
    <col min="3339" max="3339" width="10.33203125" style="16" customWidth="1"/>
    <col min="3340" max="3341" width="8.83203125" style="16" customWidth="1"/>
    <col min="3342" max="3342" width="13.5" style="16" customWidth="1"/>
    <col min="3343" max="3343" width="12.6640625" style="16" customWidth="1"/>
    <col min="3344" max="3344" width="11.33203125" style="16" customWidth="1"/>
    <col min="3345" max="3345" width="12.6640625" style="16" customWidth="1"/>
    <col min="3346" max="3346" width="12.5" style="16" customWidth="1"/>
    <col min="3347" max="3588" width="9" style="16"/>
    <col min="3589" max="3589" width="2.83203125" style="16" customWidth="1"/>
    <col min="3590" max="3590" width="9" style="16" customWidth="1"/>
    <col min="3591" max="3591" width="12.6640625" style="16" customWidth="1"/>
    <col min="3592" max="3592" width="11.5" style="16" customWidth="1"/>
    <col min="3593" max="3593" width="10.1640625" style="16" customWidth="1"/>
    <col min="3594" max="3594" width="18.1640625" style="16" customWidth="1"/>
    <col min="3595" max="3595" width="10.33203125" style="16" customWidth="1"/>
    <col min="3596" max="3597" width="8.83203125" style="16" customWidth="1"/>
    <col min="3598" max="3598" width="13.5" style="16" customWidth="1"/>
    <col min="3599" max="3599" width="12.6640625" style="16" customWidth="1"/>
    <col min="3600" max="3600" width="11.33203125" style="16" customWidth="1"/>
    <col min="3601" max="3601" width="12.6640625" style="16" customWidth="1"/>
    <col min="3602" max="3602" width="12.5" style="16" customWidth="1"/>
    <col min="3603" max="3844" width="9" style="16"/>
    <col min="3845" max="3845" width="2.83203125" style="16" customWidth="1"/>
    <col min="3846" max="3846" width="9" style="16" customWidth="1"/>
    <col min="3847" max="3847" width="12.6640625" style="16" customWidth="1"/>
    <col min="3848" max="3848" width="11.5" style="16" customWidth="1"/>
    <col min="3849" max="3849" width="10.1640625" style="16" customWidth="1"/>
    <col min="3850" max="3850" width="18.1640625" style="16" customWidth="1"/>
    <col min="3851" max="3851" width="10.33203125" style="16" customWidth="1"/>
    <col min="3852" max="3853" width="8.83203125" style="16" customWidth="1"/>
    <col min="3854" max="3854" width="13.5" style="16" customWidth="1"/>
    <col min="3855" max="3855" width="12.6640625" style="16" customWidth="1"/>
    <col min="3856" max="3856" width="11.33203125" style="16" customWidth="1"/>
    <col min="3857" max="3857" width="12.6640625" style="16" customWidth="1"/>
    <col min="3858" max="3858" width="12.5" style="16" customWidth="1"/>
    <col min="3859" max="4100" width="9" style="16"/>
    <col min="4101" max="4101" width="2.83203125" style="16" customWidth="1"/>
    <col min="4102" max="4102" width="9" style="16" customWidth="1"/>
    <col min="4103" max="4103" width="12.6640625" style="16" customWidth="1"/>
    <col min="4104" max="4104" width="11.5" style="16" customWidth="1"/>
    <col min="4105" max="4105" width="10.1640625" style="16" customWidth="1"/>
    <col min="4106" max="4106" width="18.1640625" style="16" customWidth="1"/>
    <col min="4107" max="4107" width="10.33203125" style="16" customWidth="1"/>
    <col min="4108" max="4109" width="8.83203125" style="16" customWidth="1"/>
    <col min="4110" max="4110" width="13.5" style="16" customWidth="1"/>
    <col min="4111" max="4111" width="12.6640625" style="16" customWidth="1"/>
    <col min="4112" max="4112" width="11.33203125" style="16" customWidth="1"/>
    <col min="4113" max="4113" width="12.6640625" style="16" customWidth="1"/>
    <col min="4114" max="4114" width="12.5" style="16" customWidth="1"/>
    <col min="4115" max="4356" width="9" style="16"/>
    <col min="4357" max="4357" width="2.83203125" style="16" customWidth="1"/>
    <col min="4358" max="4358" width="9" style="16" customWidth="1"/>
    <col min="4359" max="4359" width="12.6640625" style="16" customWidth="1"/>
    <col min="4360" max="4360" width="11.5" style="16" customWidth="1"/>
    <col min="4361" max="4361" width="10.1640625" style="16" customWidth="1"/>
    <col min="4362" max="4362" width="18.1640625" style="16" customWidth="1"/>
    <col min="4363" max="4363" width="10.33203125" style="16" customWidth="1"/>
    <col min="4364" max="4365" width="8.83203125" style="16" customWidth="1"/>
    <col min="4366" max="4366" width="13.5" style="16" customWidth="1"/>
    <col min="4367" max="4367" width="12.6640625" style="16" customWidth="1"/>
    <col min="4368" max="4368" width="11.33203125" style="16" customWidth="1"/>
    <col min="4369" max="4369" width="12.6640625" style="16" customWidth="1"/>
    <col min="4370" max="4370" width="12.5" style="16" customWidth="1"/>
    <col min="4371" max="4612" width="9" style="16"/>
    <col min="4613" max="4613" width="2.83203125" style="16" customWidth="1"/>
    <col min="4614" max="4614" width="9" style="16" customWidth="1"/>
    <col min="4615" max="4615" width="12.6640625" style="16" customWidth="1"/>
    <col min="4616" max="4616" width="11.5" style="16" customWidth="1"/>
    <col min="4617" max="4617" width="10.1640625" style="16" customWidth="1"/>
    <col min="4618" max="4618" width="18.1640625" style="16" customWidth="1"/>
    <col min="4619" max="4619" width="10.33203125" style="16" customWidth="1"/>
    <col min="4620" max="4621" width="8.83203125" style="16" customWidth="1"/>
    <col min="4622" max="4622" width="13.5" style="16" customWidth="1"/>
    <col min="4623" max="4623" width="12.6640625" style="16" customWidth="1"/>
    <col min="4624" max="4624" width="11.33203125" style="16" customWidth="1"/>
    <col min="4625" max="4625" width="12.6640625" style="16" customWidth="1"/>
    <col min="4626" max="4626" width="12.5" style="16" customWidth="1"/>
    <col min="4627" max="4868" width="9" style="16"/>
    <col min="4869" max="4869" width="2.83203125" style="16" customWidth="1"/>
    <col min="4870" max="4870" width="9" style="16" customWidth="1"/>
    <col min="4871" max="4871" width="12.6640625" style="16" customWidth="1"/>
    <col min="4872" max="4872" width="11.5" style="16" customWidth="1"/>
    <col min="4873" max="4873" width="10.1640625" style="16" customWidth="1"/>
    <col min="4874" max="4874" width="18.1640625" style="16" customWidth="1"/>
    <col min="4875" max="4875" width="10.33203125" style="16" customWidth="1"/>
    <col min="4876" max="4877" width="8.83203125" style="16" customWidth="1"/>
    <col min="4878" max="4878" width="13.5" style="16" customWidth="1"/>
    <col min="4879" max="4879" width="12.6640625" style="16" customWidth="1"/>
    <col min="4880" max="4880" width="11.33203125" style="16" customWidth="1"/>
    <col min="4881" max="4881" width="12.6640625" style="16" customWidth="1"/>
    <col min="4882" max="4882" width="12.5" style="16" customWidth="1"/>
    <col min="4883" max="5124" width="9" style="16"/>
    <col min="5125" max="5125" width="2.83203125" style="16" customWidth="1"/>
    <col min="5126" max="5126" width="9" style="16" customWidth="1"/>
    <col min="5127" max="5127" width="12.6640625" style="16" customWidth="1"/>
    <col min="5128" max="5128" width="11.5" style="16" customWidth="1"/>
    <col min="5129" max="5129" width="10.1640625" style="16" customWidth="1"/>
    <col min="5130" max="5130" width="18.1640625" style="16" customWidth="1"/>
    <col min="5131" max="5131" width="10.33203125" style="16" customWidth="1"/>
    <col min="5132" max="5133" width="8.83203125" style="16" customWidth="1"/>
    <col min="5134" max="5134" width="13.5" style="16" customWidth="1"/>
    <col min="5135" max="5135" width="12.6640625" style="16" customWidth="1"/>
    <col min="5136" max="5136" width="11.33203125" style="16" customWidth="1"/>
    <col min="5137" max="5137" width="12.6640625" style="16" customWidth="1"/>
    <col min="5138" max="5138" width="12.5" style="16" customWidth="1"/>
    <col min="5139" max="5380" width="9" style="16"/>
    <col min="5381" max="5381" width="2.83203125" style="16" customWidth="1"/>
    <col min="5382" max="5382" width="9" style="16" customWidth="1"/>
    <col min="5383" max="5383" width="12.6640625" style="16" customWidth="1"/>
    <col min="5384" max="5384" width="11.5" style="16" customWidth="1"/>
    <col min="5385" max="5385" width="10.1640625" style="16" customWidth="1"/>
    <col min="5386" max="5386" width="18.1640625" style="16" customWidth="1"/>
    <col min="5387" max="5387" width="10.33203125" style="16" customWidth="1"/>
    <col min="5388" max="5389" width="8.83203125" style="16" customWidth="1"/>
    <col min="5390" max="5390" width="13.5" style="16" customWidth="1"/>
    <col min="5391" max="5391" width="12.6640625" style="16" customWidth="1"/>
    <col min="5392" max="5392" width="11.33203125" style="16" customWidth="1"/>
    <col min="5393" max="5393" width="12.6640625" style="16" customWidth="1"/>
    <col min="5394" max="5394" width="12.5" style="16" customWidth="1"/>
    <col min="5395" max="5636" width="9" style="16"/>
    <col min="5637" max="5637" width="2.83203125" style="16" customWidth="1"/>
    <col min="5638" max="5638" width="9" style="16" customWidth="1"/>
    <col min="5639" max="5639" width="12.6640625" style="16" customWidth="1"/>
    <col min="5640" max="5640" width="11.5" style="16" customWidth="1"/>
    <col min="5641" max="5641" width="10.1640625" style="16" customWidth="1"/>
    <col min="5642" max="5642" width="18.1640625" style="16" customWidth="1"/>
    <col min="5643" max="5643" width="10.33203125" style="16" customWidth="1"/>
    <col min="5644" max="5645" width="8.83203125" style="16" customWidth="1"/>
    <col min="5646" max="5646" width="13.5" style="16" customWidth="1"/>
    <col min="5647" max="5647" width="12.6640625" style="16" customWidth="1"/>
    <col min="5648" max="5648" width="11.33203125" style="16" customWidth="1"/>
    <col min="5649" max="5649" width="12.6640625" style="16" customWidth="1"/>
    <col min="5650" max="5650" width="12.5" style="16" customWidth="1"/>
    <col min="5651" max="5892" width="9" style="16"/>
    <col min="5893" max="5893" width="2.83203125" style="16" customWidth="1"/>
    <col min="5894" max="5894" width="9" style="16" customWidth="1"/>
    <col min="5895" max="5895" width="12.6640625" style="16" customWidth="1"/>
    <col min="5896" max="5896" width="11.5" style="16" customWidth="1"/>
    <col min="5897" max="5897" width="10.1640625" style="16" customWidth="1"/>
    <col min="5898" max="5898" width="18.1640625" style="16" customWidth="1"/>
    <col min="5899" max="5899" width="10.33203125" style="16" customWidth="1"/>
    <col min="5900" max="5901" width="8.83203125" style="16" customWidth="1"/>
    <col min="5902" max="5902" width="13.5" style="16" customWidth="1"/>
    <col min="5903" max="5903" width="12.6640625" style="16" customWidth="1"/>
    <col min="5904" max="5904" width="11.33203125" style="16" customWidth="1"/>
    <col min="5905" max="5905" width="12.6640625" style="16" customWidth="1"/>
    <col min="5906" max="5906" width="12.5" style="16" customWidth="1"/>
    <col min="5907" max="6148" width="9" style="16"/>
    <col min="6149" max="6149" width="2.83203125" style="16" customWidth="1"/>
    <col min="6150" max="6150" width="9" style="16" customWidth="1"/>
    <col min="6151" max="6151" width="12.6640625" style="16" customWidth="1"/>
    <col min="6152" max="6152" width="11.5" style="16" customWidth="1"/>
    <col min="6153" max="6153" width="10.1640625" style="16" customWidth="1"/>
    <col min="6154" max="6154" width="18.1640625" style="16" customWidth="1"/>
    <col min="6155" max="6155" width="10.33203125" style="16" customWidth="1"/>
    <col min="6156" max="6157" width="8.83203125" style="16" customWidth="1"/>
    <col min="6158" max="6158" width="13.5" style="16" customWidth="1"/>
    <col min="6159" max="6159" width="12.6640625" style="16" customWidth="1"/>
    <col min="6160" max="6160" width="11.33203125" style="16" customWidth="1"/>
    <col min="6161" max="6161" width="12.6640625" style="16" customWidth="1"/>
    <col min="6162" max="6162" width="12.5" style="16" customWidth="1"/>
    <col min="6163" max="6404" width="9" style="16"/>
    <col min="6405" max="6405" width="2.83203125" style="16" customWidth="1"/>
    <col min="6406" max="6406" width="9" style="16" customWidth="1"/>
    <col min="6407" max="6407" width="12.6640625" style="16" customWidth="1"/>
    <col min="6408" max="6408" width="11.5" style="16" customWidth="1"/>
    <col min="6409" max="6409" width="10.1640625" style="16" customWidth="1"/>
    <col min="6410" max="6410" width="18.1640625" style="16" customWidth="1"/>
    <col min="6411" max="6411" width="10.33203125" style="16" customWidth="1"/>
    <col min="6412" max="6413" width="8.83203125" style="16" customWidth="1"/>
    <col min="6414" max="6414" width="13.5" style="16" customWidth="1"/>
    <col min="6415" max="6415" width="12.6640625" style="16" customWidth="1"/>
    <col min="6416" max="6416" width="11.33203125" style="16" customWidth="1"/>
    <col min="6417" max="6417" width="12.6640625" style="16" customWidth="1"/>
    <col min="6418" max="6418" width="12.5" style="16" customWidth="1"/>
    <col min="6419" max="6660" width="9" style="16"/>
    <col min="6661" max="6661" width="2.83203125" style="16" customWidth="1"/>
    <col min="6662" max="6662" width="9" style="16" customWidth="1"/>
    <col min="6663" max="6663" width="12.6640625" style="16" customWidth="1"/>
    <col min="6664" max="6664" width="11.5" style="16" customWidth="1"/>
    <col min="6665" max="6665" width="10.1640625" style="16" customWidth="1"/>
    <col min="6666" max="6666" width="18.1640625" style="16" customWidth="1"/>
    <col min="6667" max="6667" width="10.33203125" style="16" customWidth="1"/>
    <col min="6668" max="6669" width="8.83203125" style="16" customWidth="1"/>
    <col min="6670" max="6670" width="13.5" style="16" customWidth="1"/>
    <col min="6671" max="6671" width="12.6640625" style="16" customWidth="1"/>
    <col min="6672" max="6672" width="11.33203125" style="16" customWidth="1"/>
    <col min="6673" max="6673" width="12.6640625" style="16" customWidth="1"/>
    <col min="6674" max="6674" width="12.5" style="16" customWidth="1"/>
    <col min="6675" max="6916" width="9" style="16"/>
    <col min="6917" max="6917" width="2.83203125" style="16" customWidth="1"/>
    <col min="6918" max="6918" width="9" style="16" customWidth="1"/>
    <col min="6919" max="6919" width="12.6640625" style="16" customWidth="1"/>
    <col min="6920" max="6920" width="11.5" style="16" customWidth="1"/>
    <col min="6921" max="6921" width="10.1640625" style="16" customWidth="1"/>
    <col min="6922" max="6922" width="18.1640625" style="16" customWidth="1"/>
    <col min="6923" max="6923" width="10.33203125" style="16" customWidth="1"/>
    <col min="6924" max="6925" width="8.83203125" style="16" customWidth="1"/>
    <col min="6926" max="6926" width="13.5" style="16" customWidth="1"/>
    <col min="6927" max="6927" width="12.6640625" style="16" customWidth="1"/>
    <col min="6928" max="6928" width="11.33203125" style="16" customWidth="1"/>
    <col min="6929" max="6929" width="12.6640625" style="16" customWidth="1"/>
    <col min="6930" max="6930" width="12.5" style="16" customWidth="1"/>
    <col min="6931" max="7172" width="9" style="16"/>
    <col min="7173" max="7173" width="2.83203125" style="16" customWidth="1"/>
    <col min="7174" max="7174" width="9" style="16" customWidth="1"/>
    <col min="7175" max="7175" width="12.6640625" style="16" customWidth="1"/>
    <col min="7176" max="7176" width="11.5" style="16" customWidth="1"/>
    <col min="7177" max="7177" width="10.1640625" style="16" customWidth="1"/>
    <col min="7178" max="7178" width="18.1640625" style="16" customWidth="1"/>
    <col min="7179" max="7179" width="10.33203125" style="16" customWidth="1"/>
    <col min="7180" max="7181" width="8.83203125" style="16" customWidth="1"/>
    <col min="7182" max="7182" width="13.5" style="16" customWidth="1"/>
    <col min="7183" max="7183" width="12.6640625" style="16" customWidth="1"/>
    <col min="7184" max="7184" width="11.33203125" style="16" customWidth="1"/>
    <col min="7185" max="7185" width="12.6640625" style="16" customWidth="1"/>
    <col min="7186" max="7186" width="12.5" style="16" customWidth="1"/>
    <col min="7187" max="7428" width="9" style="16"/>
    <col min="7429" max="7429" width="2.83203125" style="16" customWidth="1"/>
    <col min="7430" max="7430" width="9" style="16" customWidth="1"/>
    <col min="7431" max="7431" width="12.6640625" style="16" customWidth="1"/>
    <col min="7432" max="7432" width="11.5" style="16" customWidth="1"/>
    <col min="7433" max="7433" width="10.1640625" style="16" customWidth="1"/>
    <col min="7434" max="7434" width="18.1640625" style="16" customWidth="1"/>
    <col min="7435" max="7435" width="10.33203125" style="16" customWidth="1"/>
    <col min="7436" max="7437" width="8.83203125" style="16" customWidth="1"/>
    <col min="7438" max="7438" width="13.5" style="16" customWidth="1"/>
    <col min="7439" max="7439" width="12.6640625" style="16" customWidth="1"/>
    <col min="7440" max="7440" width="11.33203125" style="16" customWidth="1"/>
    <col min="7441" max="7441" width="12.6640625" style="16" customWidth="1"/>
    <col min="7442" max="7442" width="12.5" style="16" customWidth="1"/>
    <col min="7443" max="7684" width="9" style="16"/>
    <col min="7685" max="7685" width="2.83203125" style="16" customWidth="1"/>
    <col min="7686" max="7686" width="9" style="16" customWidth="1"/>
    <col min="7687" max="7687" width="12.6640625" style="16" customWidth="1"/>
    <col min="7688" max="7688" width="11.5" style="16" customWidth="1"/>
    <col min="7689" max="7689" width="10.1640625" style="16" customWidth="1"/>
    <col min="7690" max="7690" width="18.1640625" style="16" customWidth="1"/>
    <col min="7691" max="7691" width="10.33203125" style="16" customWidth="1"/>
    <col min="7692" max="7693" width="8.83203125" style="16" customWidth="1"/>
    <col min="7694" max="7694" width="13.5" style="16" customWidth="1"/>
    <col min="7695" max="7695" width="12.6640625" style="16" customWidth="1"/>
    <col min="7696" max="7696" width="11.33203125" style="16" customWidth="1"/>
    <col min="7697" max="7697" width="12.6640625" style="16" customWidth="1"/>
    <col min="7698" max="7698" width="12.5" style="16" customWidth="1"/>
    <col min="7699" max="7940" width="9" style="16"/>
    <col min="7941" max="7941" width="2.83203125" style="16" customWidth="1"/>
    <col min="7942" max="7942" width="9" style="16" customWidth="1"/>
    <col min="7943" max="7943" width="12.6640625" style="16" customWidth="1"/>
    <col min="7944" max="7944" width="11.5" style="16" customWidth="1"/>
    <col min="7945" max="7945" width="10.1640625" style="16" customWidth="1"/>
    <col min="7946" max="7946" width="18.1640625" style="16" customWidth="1"/>
    <col min="7947" max="7947" width="10.33203125" style="16" customWidth="1"/>
    <col min="7948" max="7949" width="8.83203125" style="16" customWidth="1"/>
    <col min="7950" max="7950" width="13.5" style="16" customWidth="1"/>
    <col min="7951" max="7951" width="12.6640625" style="16" customWidth="1"/>
    <col min="7952" max="7952" width="11.33203125" style="16" customWidth="1"/>
    <col min="7953" max="7953" width="12.6640625" style="16" customWidth="1"/>
    <col min="7954" max="7954" width="12.5" style="16" customWidth="1"/>
    <col min="7955" max="8196" width="9" style="16"/>
    <col min="8197" max="8197" width="2.83203125" style="16" customWidth="1"/>
    <col min="8198" max="8198" width="9" style="16" customWidth="1"/>
    <col min="8199" max="8199" width="12.6640625" style="16" customWidth="1"/>
    <col min="8200" max="8200" width="11.5" style="16" customWidth="1"/>
    <col min="8201" max="8201" width="10.1640625" style="16" customWidth="1"/>
    <col min="8202" max="8202" width="18.1640625" style="16" customWidth="1"/>
    <col min="8203" max="8203" width="10.33203125" style="16" customWidth="1"/>
    <col min="8204" max="8205" width="8.83203125" style="16" customWidth="1"/>
    <col min="8206" max="8206" width="13.5" style="16" customWidth="1"/>
    <col min="8207" max="8207" width="12.6640625" style="16" customWidth="1"/>
    <col min="8208" max="8208" width="11.33203125" style="16" customWidth="1"/>
    <col min="8209" max="8209" width="12.6640625" style="16" customWidth="1"/>
    <col min="8210" max="8210" width="12.5" style="16" customWidth="1"/>
    <col min="8211" max="8452" width="9" style="16"/>
    <col min="8453" max="8453" width="2.83203125" style="16" customWidth="1"/>
    <col min="8454" max="8454" width="9" style="16" customWidth="1"/>
    <col min="8455" max="8455" width="12.6640625" style="16" customWidth="1"/>
    <col min="8456" max="8456" width="11.5" style="16" customWidth="1"/>
    <col min="8457" max="8457" width="10.1640625" style="16" customWidth="1"/>
    <col min="8458" max="8458" width="18.1640625" style="16" customWidth="1"/>
    <col min="8459" max="8459" width="10.33203125" style="16" customWidth="1"/>
    <col min="8460" max="8461" width="8.83203125" style="16" customWidth="1"/>
    <col min="8462" max="8462" width="13.5" style="16" customWidth="1"/>
    <col min="8463" max="8463" width="12.6640625" style="16" customWidth="1"/>
    <col min="8464" max="8464" width="11.33203125" style="16" customWidth="1"/>
    <col min="8465" max="8465" width="12.6640625" style="16" customWidth="1"/>
    <col min="8466" max="8466" width="12.5" style="16" customWidth="1"/>
    <col min="8467" max="8708" width="9" style="16"/>
    <col min="8709" max="8709" width="2.83203125" style="16" customWidth="1"/>
    <col min="8710" max="8710" width="9" style="16" customWidth="1"/>
    <col min="8711" max="8711" width="12.6640625" style="16" customWidth="1"/>
    <col min="8712" max="8712" width="11.5" style="16" customWidth="1"/>
    <col min="8713" max="8713" width="10.1640625" style="16" customWidth="1"/>
    <col min="8714" max="8714" width="18.1640625" style="16" customWidth="1"/>
    <col min="8715" max="8715" width="10.33203125" style="16" customWidth="1"/>
    <col min="8716" max="8717" width="8.83203125" style="16" customWidth="1"/>
    <col min="8718" max="8718" width="13.5" style="16" customWidth="1"/>
    <col min="8719" max="8719" width="12.6640625" style="16" customWidth="1"/>
    <col min="8720" max="8720" width="11.33203125" style="16" customWidth="1"/>
    <col min="8721" max="8721" width="12.6640625" style="16" customWidth="1"/>
    <col min="8722" max="8722" width="12.5" style="16" customWidth="1"/>
    <col min="8723" max="8964" width="9" style="16"/>
    <col min="8965" max="8965" width="2.83203125" style="16" customWidth="1"/>
    <col min="8966" max="8966" width="9" style="16" customWidth="1"/>
    <col min="8967" max="8967" width="12.6640625" style="16" customWidth="1"/>
    <col min="8968" max="8968" width="11.5" style="16" customWidth="1"/>
    <col min="8969" max="8969" width="10.1640625" style="16" customWidth="1"/>
    <col min="8970" max="8970" width="18.1640625" style="16" customWidth="1"/>
    <col min="8971" max="8971" width="10.33203125" style="16" customWidth="1"/>
    <col min="8972" max="8973" width="8.83203125" style="16" customWidth="1"/>
    <col min="8974" max="8974" width="13.5" style="16" customWidth="1"/>
    <col min="8975" max="8975" width="12.6640625" style="16" customWidth="1"/>
    <col min="8976" max="8976" width="11.33203125" style="16" customWidth="1"/>
    <col min="8977" max="8977" width="12.6640625" style="16" customWidth="1"/>
    <col min="8978" max="8978" width="12.5" style="16" customWidth="1"/>
    <col min="8979" max="9220" width="9" style="16"/>
    <col min="9221" max="9221" width="2.83203125" style="16" customWidth="1"/>
    <col min="9222" max="9222" width="9" style="16" customWidth="1"/>
    <col min="9223" max="9223" width="12.6640625" style="16" customWidth="1"/>
    <col min="9224" max="9224" width="11.5" style="16" customWidth="1"/>
    <col min="9225" max="9225" width="10.1640625" style="16" customWidth="1"/>
    <col min="9226" max="9226" width="18.1640625" style="16" customWidth="1"/>
    <col min="9227" max="9227" width="10.33203125" style="16" customWidth="1"/>
    <col min="9228" max="9229" width="8.83203125" style="16" customWidth="1"/>
    <col min="9230" max="9230" width="13.5" style="16" customWidth="1"/>
    <col min="9231" max="9231" width="12.6640625" style="16" customWidth="1"/>
    <col min="9232" max="9232" width="11.33203125" style="16" customWidth="1"/>
    <col min="9233" max="9233" width="12.6640625" style="16" customWidth="1"/>
    <col min="9234" max="9234" width="12.5" style="16" customWidth="1"/>
    <col min="9235" max="9476" width="9" style="16"/>
    <col min="9477" max="9477" width="2.83203125" style="16" customWidth="1"/>
    <col min="9478" max="9478" width="9" style="16" customWidth="1"/>
    <col min="9479" max="9479" width="12.6640625" style="16" customWidth="1"/>
    <col min="9480" max="9480" width="11.5" style="16" customWidth="1"/>
    <col min="9481" max="9481" width="10.1640625" style="16" customWidth="1"/>
    <col min="9482" max="9482" width="18.1640625" style="16" customWidth="1"/>
    <col min="9483" max="9483" width="10.33203125" style="16" customWidth="1"/>
    <col min="9484" max="9485" width="8.83203125" style="16" customWidth="1"/>
    <col min="9486" max="9486" width="13.5" style="16" customWidth="1"/>
    <col min="9487" max="9487" width="12.6640625" style="16" customWidth="1"/>
    <col min="9488" max="9488" width="11.33203125" style="16" customWidth="1"/>
    <col min="9489" max="9489" width="12.6640625" style="16" customWidth="1"/>
    <col min="9490" max="9490" width="12.5" style="16" customWidth="1"/>
    <col min="9491" max="9732" width="9" style="16"/>
    <col min="9733" max="9733" width="2.83203125" style="16" customWidth="1"/>
    <col min="9734" max="9734" width="9" style="16" customWidth="1"/>
    <col min="9735" max="9735" width="12.6640625" style="16" customWidth="1"/>
    <col min="9736" max="9736" width="11.5" style="16" customWidth="1"/>
    <col min="9737" max="9737" width="10.1640625" style="16" customWidth="1"/>
    <col min="9738" max="9738" width="18.1640625" style="16" customWidth="1"/>
    <col min="9739" max="9739" width="10.33203125" style="16" customWidth="1"/>
    <col min="9740" max="9741" width="8.83203125" style="16" customWidth="1"/>
    <col min="9742" max="9742" width="13.5" style="16" customWidth="1"/>
    <col min="9743" max="9743" width="12.6640625" style="16" customWidth="1"/>
    <col min="9744" max="9744" width="11.33203125" style="16" customWidth="1"/>
    <col min="9745" max="9745" width="12.6640625" style="16" customWidth="1"/>
    <col min="9746" max="9746" width="12.5" style="16" customWidth="1"/>
    <col min="9747" max="9988" width="9" style="16"/>
    <col min="9989" max="9989" width="2.83203125" style="16" customWidth="1"/>
    <col min="9990" max="9990" width="9" style="16" customWidth="1"/>
    <col min="9991" max="9991" width="12.6640625" style="16" customWidth="1"/>
    <col min="9992" max="9992" width="11.5" style="16" customWidth="1"/>
    <col min="9993" max="9993" width="10.1640625" style="16" customWidth="1"/>
    <col min="9994" max="9994" width="18.1640625" style="16" customWidth="1"/>
    <col min="9995" max="9995" width="10.33203125" style="16" customWidth="1"/>
    <col min="9996" max="9997" width="8.83203125" style="16" customWidth="1"/>
    <col min="9998" max="9998" width="13.5" style="16" customWidth="1"/>
    <col min="9999" max="9999" width="12.6640625" style="16" customWidth="1"/>
    <col min="10000" max="10000" width="11.33203125" style="16" customWidth="1"/>
    <col min="10001" max="10001" width="12.6640625" style="16" customWidth="1"/>
    <col min="10002" max="10002" width="12.5" style="16" customWidth="1"/>
    <col min="10003" max="10244" width="9" style="16"/>
    <col min="10245" max="10245" width="2.83203125" style="16" customWidth="1"/>
    <col min="10246" max="10246" width="9" style="16" customWidth="1"/>
    <col min="10247" max="10247" width="12.6640625" style="16" customWidth="1"/>
    <col min="10248" max="10248" width="11.5" style="16" customWidth="1"/>
    <col min="10249" max="10249" width="10.1640625" style="16" customWidth="1"/>
    <col min="10250" max="10250" width="18.1640625" style="16" customWidth="1"/>
    <col min="10251" max="10251" width="10.33203125" style="16" customWidth="1"/>
    <col min="10252" max="10253" width="8.83203125" style="16" customWidth="1"/>
    <col min="10254" max="10254" width="13.5" style="16" customWidth="1"/>
    <col min="10255" max="10255" width="12.6640625" style="16" customWidth="1"/>
    <col min="10256" max="10256" width="11.33203125" style="16" customWidth="1"/>
    <col min="10257" max="10257" width="12.6640625" style="16" customWidth="1"/>
    <col min="10258" max="10258" width="12.5" style="16" customWidth="1"/>
    <col min="10259" max="10500" width="9" style="16"/>
    <col min="10501" max="10501" width="2.83203125" style="16" customWidth="1"/>
    <col min="10502" max="10502" width="9" style="16" customWidth="1"/>
    <col min="10503" max="10503" width="12.6640625" style="16" customWidth="1"/>
    <col min="10504" max="10504" width="11.5" style="16" customWidth="1"/>
    <col min="10505" max="10505" width="10.1640625" style="16" customWidth="1"/>
    <col min="10506" max="10506" width="18.1640625" style="16" customWidth="1"/>
    <col min="10507" max="10507" width="10.33203125" style="16" customWidth="1"/>
    <col min="10508" max="10509" width="8.83203125" style="16" customWidth="1"/>
    <col min="10510" max="10510" width="13.5" style="16" customWidth="1"/>
    <col min="10511" max="10511" width="12.6640625" style="16" customWidth="1"/>
    <col min="10512" max="10512" width="11.33203125" style="16" customWidth="1"/>
    <col min="10513" max="10513" width="12.6640625" style="16" customWidth="1"/>
    <col min="10514" max="10514" width="12.5" style="16" customWidth="1"/>
    <col min="10515" max="10756" width="9" style="16"/>
    <col min="10757" max="10757" width="2.83203125" style="16" customWidth="1"/>
    <col min="10758" max="10758" width="9" style="16" customWidth="1"/>
    <col min="10759" max="10759" width="12.6640625" style="16" customWidth="1"/>
    <col min="10760" max="10760" width="11.5" style="16" customWidth="1"/>
    <col min="10761" max="10761" width="10.1640625" style="16" customWidth="1"/>
    <col min="10762" max="10762" width="18.1640625" style="16" customWidth="1"/>
    <col min="10763" max="10763" width="10.33203125" style="16" customWidth="1"/>
    <col min="10764" max="10765" width="8.83203125" style="16" customWidth="1"/>
    <col min="10766" max="10766" width="13.5" style="16" customWidth="1"/>
    <col min="10767" max="10767" width="12.6640625" style="16" customWidth="1"/>
    <col min="10768" max="10768" width="11.33203125" style="16" customWidth="1"/>
    <col min="10769" max="10769" width="12.6640625" style="16" customWidth="1"/>
    <col min="10770" max="10770" width="12.5" style="16" customWidth="1"/>
    <col min="10771" max="11012" width="9" style="16"/>
    <col min="11013" max="11013" width="2.83203125" style="16" customWidth="1"/>
    <col min="11014" max="11014" width="9" style="16" customWidth="1"/>
    <col min="11015" max="11015" width="12.6640625" style="16" customWidth="1"/>
    <col min="11016" max="11016" width="11.5" style="16" customWidth="1"/>
    <col min="11017" max="11017" width="10.1640625" style="16" customWidth="1"/>
    <col min="11018" max="11018" width="18.1640625" style="16" customWidth="1"/>
    <col min="11019" max="11019" width="10.33203125" style="16" customWidth="1"/>
    <col min="11020" max="11021" width="8.83203125" style="16" customWidth="1"/>
    <col min="11022" max="11022" width="13.5" style="16" customWidth="1"/>
    <col min="11023" max="11023" width="12.6640625" style="16" customWidth="1"/>
    <col min="11024" max="11024" width="11.33203125" style="16" customWidth="1"/>
    <col min="11025" max="11025" width="12.6640625" style="16" customWidth="1"/>
    <col min="11026" max="11026" width="12.5" style="16" customWidth="1"/>
    <col min="11027" max="11268" width="9" style="16"/>
    <col min="11269" max="11269" width="2.83203125" style="16" customWidth="1"/>
    <col min="11270" max="11270" width="9" style="16" customWidth="1"/>
    <col min="11271" max="11271" width="12.6640625" style="16" customWidth="1"/>
    <col min="11272" max="11272" width="11.5" style="16" customWidth="1"/>
    <col min="11273" max="11273" width="10.1640625" style="16" customWidth="1"/>
    <col min="11274" max="11274" width="18.1640625" style="16" customWidth="1"/>
    <col min="11275" max="11275" width="10.33203125" style="16" customWidth="1"/>
    <col min="11276" max="11277" width="8.83203125" style="16" customWidth="1"/>
    <col min="11278" max="11278" width="13.5" style="16" customWidth="1"/>
    <col min="11279" max="11279" width="12.6640625" style="16" customWidth="1"/>
    <col min="11280" max="11280" width="11.33203125" style="16" customWidth="1"/>
    <col min="11281" max="11281" width="12.6640625" style="16" customWidth="1"/>
    <col min="11282" max="11282" width="12.5" style="16" customWidth="1"/>
    <col min="11283" max="11524" width="9" style="16"/>
    <col min="11525" max="11525" width="2.83203125" style="16" customWidth="1"/>
    <col min="11526" max="11526" width="9" style="16" customWidth="1"/>
    <col min="11527" max="11527" width="12.6640625" style="16" customWidth="1"/>
    <col min="11528" max="11528" width="11.5" style="16" customWidth="1"/>
    <col min="11529" max="11529" width="10.1640625" style="16" customWidth="1"/>
    <col min="11530" max="11530" width="18.1640625" style="16" customWidth="1"/>
    <col min="11531" max="11531" width="10.33203125" style="16" customWidth="1"/>
    <col min="11532" max="11533" width="8.83203125" style="16" customWidth="1"/>
    <col min="11534" max="11534" width="13.5" style="16" customWidth="1"/>
    <col min="11535" max="11535" width="12.6640625" style="16" customWidth="1"/>
    <col min="11536" max="11536" width="11.33203125" style="16" customWidth="1"/>
    <col min="11537" max="11537" width="12.6640625" style="16" customWidth="1"/>
    <col min="11538" max="11538" width="12.5" style="16" customWidth="1"/>
    <col min="11539" max="11780" width="9" style="16"/>
    <col min="11781" max="11781" width="2.83203125" style="16" customWidth="1"/>
    <col min="11782" max="11782" width="9" style="16" customWidth="1"/>
    <col min="11783" max="11783" width="12.6640625" style="16" customWidth="1"/>
    <col min="11784" max="11784" width="11.5" style="16" customWidth="1"/>
    <col min="11785" max="11785" width="10.1640625" style="16" customWidth="1"/>
    <col min="11786" max="11786" width="18.1640625" style="16" customWidth="1"/>
    <col min="11787" max="11787" width="10.33203125" style="16" customWidth="1"/>
    <col min="11788" max="11789" width="8.83203125" style="16" customWidth="1"/>
    <col min="11790" max="11790" width="13.5" style="16" customWidth="1"/>
    <col min="11791" max="11791" width="12.6640625" style="16" customWidth="1"/>
    <col min="11792" max="11792" width="11.33203125" style="16" customWidth="1"/>
    <col min="11793" max="11793" width="12.6640625" style="16" customWidth="1"/>
    <col min="11794" max="11794" width="12.5" style="16" customWidth="1"/>
    <col min="11795" max="12036" width="9" style="16"/>
    <col min="12037" max="12037" width="2.83203125" style="16" customWidth="1"/>
    <col min="12038" max="12038" width="9" style="16" customWidth="1"/>
    <col min="12039" max="12039" width="12.6640625" style="16" customWidth="1"/>
    <col min="12040" max="12040" width="11.5" style="16" customWidth="1"/>
    <col min="12041" max="12041" width="10.1640625" style="16" customWidth="1"/>
    <col min="12042" max="12042" width="18.1640625" style="16" customWidth="1"/>
    <col min="12043" max="12043" width="10.33203125" style="16" customWidth="1"/>
    <col min="12044" max="12045" width="8.83203125" style="16" customWidth="1"/>
    <col min="12046" max="12046" width="13.5" style="16" customWidth="1"/>
    <col min="12047" max="12047" width="12.6640625" style="16" customWidth="1"/>
    <col min="12048" max="12048" width="11.33203125" style="16" customWidth="1"/>
    <col min="12049" max="12049" width="12.6640625" style="16" customWidth="1"/>
    <col min="12050" max="12050" width="12.5" style="16" customWidth="1"/>
    <col min="12051" max="12292" width="9" style="16"/>
    <col min="12293" max="12293" width="2.83203125" style="16" customWidth="1"/>
    <col min="12294" max="12294" width="9" style="16" customWidth="1"/>
    <col min="12295" max="12295" width="12.6640625" style="16" customWidth="1"/>
    <col min="12296" max="12296" width="11.5" style="16" customWidth="1"/>
    <col min="12297" max="12297" width="10.1640625" style="16" customWidth="1"/>
    <col min="12298" max="12298" width="18.1640625" style="16" customWidth="1"/>
    <col min="12299" max="12299" width="10.33203125" style="16" customWidth="1"/>
    <col min="12300" max="12301" width="8.83203125" style="16" customWidth="1"/>
    <col min="12302" max="12302" width="13.5" style="16" customWidth="1"/>
    <col min="12303" max="12303" width="12.6640625" style="16" customWidth="1"/>
    <col min="12304" max="12304" width="11.33203125" style="16" customWidth="1"/>
    <col min="12305" max="12305" width="12.6640625" style="16" customWidth="1"/>
    <col min="12306" max="12306" width="12.5" style="16" customWidth="1"/>
    <col min="12307" max="12548" width="9" style="16"/>
    <col min="12549" max="12549" width="2.83203125" style="16" customWidth="1"/>
    <col min="12550" max="12550" width="9" style="16" customWidth="1"/>
    <col min="12551" max="12551" width="12.6640625" style="16" customWidth="1"/>
    <col min="12552" max="12552" width="11.5" style="16" customWidth="1"/>
    <col min="12553" max="12553" width="10.1640625" style="16" customWidth="1"/>
    <col min="12554" max="12554" width="18.1640625" style="16" customWidth="1"/>
    <col min="12555" max="12555" width="10.33203125" style="16" customWidth="1"/>
    <col min="12556" max="12557" width="8.83203125" style="16" customWidth="1"/>
    <col min="12558" max="12558" width="13.5" style="16" customWidth="1"/>
    <col min="12559" max="12559" width="12.6640625" style="16" customWidth="1"/>
    <col min="12560" max="12560" width="11.33203125" style="16" customWidth="1"/>
    <col min="12561" max="12561" width="12.6640625" style="16" customWidth="1"/>
    <col min="12562" max="12562" width="12.5" style="16" customWidth="1"/>
    <col min="12563" max="12804" width="9" style="16"/>
    <col min="12805" max="12805" width="2.83203125" style="16" customWidth="1"/>
    <col min="12806" max="12806" width="9" style="16" customWidth="1"/>
    <col min="12807" max="12807" width="12.6640625" style="16" customWidth="1"/>
    <col min="12808" max="12808" width="11.5" style="16" customWidth="1"/>
    <col min="12809" max="12809" width="10.1640625" style="16" customWidth="1"/>
    <col min="12810" max="12810" width="18.1640625" style="16" customWidth="1"/>
    <col min="12811" max="12811" width="10.33203125" style="16" customWidth="1"/>
    <col min="12812" max="12813" width="8.83203125" style="16" customWidth="1"/>
    <col min="12814" max="12814" width="13.5" style="16" customWidth="1"/>
    <col min="12815" max="12815" width="12.6640625" style="16" customWidth="1"/>
    <col min="12816" max="12816" width="11.33203125" style="16" customWidth="1"/>
    <col min="12817" max="12817" width="12.6640625" style="16" customWidth="1"/>
    <col min="12818" max="12818" width="12.5" style="16" customWidth="1"/>
    <col min="12819" max="13060" width="9" style="16"/>
    <col min="13061" max="13061" width="2.83203125" style="16" customWidth="1"/>
    <col min="13062" max="13062" width="9" style="16" customWidth="1"/>
    <col min="13063" max="13063" width="12.6640625" style="16" customWidth="1"/>
    <col min="13064" max="13064" width="11.5" style="16" customWidth="1"/>
    <col min="13065" max="13065" width="10.1640625" style="16" customWidth="1"/>
    <col min="13066" max="13066" width="18.1640625" style="16" customWidth="1"/>
    <col min="13067" max="13067" width="10.33203125" style="16" customWidth="1"/>
    <col min="13068" max="13069" width="8.83203125" style="16" customWidth="1"/>
    <col min="13070" max="13070" width="13.5" style="16" customWidth="1"/>
    <col min="13071" max="13071" width="12.6640625" style="16" customWidth="1"/>
    <col min="13072" max="13072" width="11.33203125" style="16" customWidth="1"/>
    <col min="13073" max="13073" width="12.6640625" style="16" customWidth="1"/>
    <col min="13074" max="13074" width="12.5" style="16" customWidth="1"/>
    <col min="13075" max="13316" width="9" style="16"/>
    <col min="13317" max="13317" width="2.83203125" style="16" customWidth="1"/>
    <col min="13318" max="13318" width="9" style="16" customWidth="1"/>
    <col min="13319" max="13319" width="12.6640625" style="16" customWidth="1"/>
    <col min="13320" max="13320" width="11.5" style="16" customWidth="1"/>
    <col min="13321" max="13321" width="10.1640625" style="16" customWidth="1"/>
    <col min="13322" max="13322" width="18.1640625" style="16" customWidth="1"/>
    <col min="13323" max="13323" width="10.33203125" style="16" customWidth="1"/>
    <col min="13324" max="13325" width="8.83203125" style="16" customWidth="1"/>
    <col min="13326" max="13326" width="13.5" style="16" customWidth="1"/>
    <col min="13327" max="13327" width="12.6640625" style="16" customWidth="1"/>
    <col min="13328" max="13328" width="11.33203125" style="16" customWidth="1"/>
    <col min="13329" max="13329" width="12.6640625" style="16" customWidth="1"/>
    <col min="13330" max="13330" width="12.5" style="16" customWidth="1"/>
    <col min="13331" max="13572" width="9" style="16"/>
    <col min="13573" max="13573" width="2.83203125" style="16" customWidth="1"/>
    <col min="13574" max="13574" width="9" style="16" customWidth="1"/>
    <col min="13575" max="13575" width="12.6640625" style="16" customWidth="1"/>
    <col min="13576" max="13576" width="11.5" style="16" customWidth="1"/>
    <col min="13577" max="13577" width="10.1640625" style="16" customWidth="1"/>
    <col min="13578" max="13578" width="18.1640625" style="16" customWidth="1"/>
    <col min="13579" max="13579" width="10.33203125" style="16" customWidth="1"/>
    <col min="13580" max="13581" width="8.83203125" style="16" customWidth="1"/>
    <col min="13582" max="13582" width="13.5" style="16" customWidth="1"/>
    <col min="13583" max="13583" width="12.6640625" style="16" customWidth="1"/>
    <col min="13584" max="13584" width="11.33203125" style="16" customWidth="1"/>
    <col min="13585" max="13585" width="12.6640625" style="16" customWidth="1"/>
    <col min="13586" max="13586" width="12.5" style="16" customWidth="1"/>
    <col min="13587" max="13828" width="9" style="16"/>
    <col min="13829" max="13829" width="2.83203125" style="16" customWidth="1"/>
    <col min="13830" max="13830" width="9" style="16" customWidth="1"/>
    <col min="13831" max="13831" width="12.6640625" style="16" customWidth="1"/>
    <col min="13832" max="13832" width="11.5" style="16" customWidth="1"/>
    <col min="13833" max="13833" width="10.1640625" style="16" customWidth="1"/>
    <col min="13834" max="13834" width="18.1640625" style="16" customWidth="1"/>
    <col min="13835" max="13835" width="10.33203125" style="16" customWidth="1"/>
    <col min="13836" max="13837" width="8.83203125" style="16" customWidth="1"/>
    <col min="13838" max="13838" width="13.5" style="16" customWidth="1"/>
    <col min="13839" max="13839" width="12.6640625" style="16" customWidth="1"/>
    <col min="13840" max="13840" width="11.33203125" style="16" customWidth="1"/>
    <col min="13841" max="13841" width="12.6640625" style="16" customWidth="1"/>
    <col min="13842" max="13842" width="12.5" style="16" customWidth="1"/>
    <col min="13843" max="14084" width="9" style="16"/>
    <col min="14085" max="14085" width="2.83203125" style="16" customWidth="1"/>
    <col min="14086" max="14086" width="9" style="16" customWidth="1"/>
    <col min="14087" max="14087" width="12.6640625" style="16" customWidth="1"/>
    <col min="14088" max="14088" width="11.5" style="16" customWidth="1"/>
    <col min="14089" max="14089" width="10.1640625" style="16" customWidth="1"/>
    <col min="14090" max="14090" width="18.1640625" style="16" customWidth="1"/>
    <col min="14091" max="14091" width="10.33203125" style="16" customWidth="1"/>
    <col min="14092" max="14093" width="8.83203125" style="16" customWidth="1"/>
    <col min="14094" max="14094" width="13.5" style="16" customWidth="1"/>
    <col min="14095" max="14095" width="12.6640625" style="16" customWidth="1"/>
    <col min="14096" max="14096" width="11.33203125" style="16" customWidth="1"/>
    <col min="14097" max="14097" width="12.6640625" style="16" customWidth="1"/>
    <col min="14098" max="14098" width="12.5" style="16" customWidth="1"/>
    <col min="14099" max="14340" width="9" style="16"/>
    <col min="14341" max="14341" width="2.83203125" style="16" customWidth="1"/>
    <col min="14342" max="14342" width="9" style="16" customWidth="1"/>
    <col min="14343" max="14343" width="12.6640625" style="16" customWidth="1"/>
    <col min="14344" max="14344" width="11.5" style="16" customWidth="1"/>
    <col min="14345" max="14345" width="10.1640625" style="16" customWidth="1"/>
    <col min="14346" max="14346" width="18.1640625" style="16" customWidth="1"/>
    <col min="14347" max="14347" width="10.33203125" style="16" customWidth="1"/>
    <col min="14348" max="14349" width="8.83203125" style="16" customWidth="1"/>
    <col min="14350" max="14350" width="13.5" style="16" customWidth="1"/>
    <col min="14351" max="14351" width="12.6640625" style="16" customWidth="1"/>
    <col min="14352" max="14352" width="11.33203125" style="16" customWidth="1"/>
    <col min="14353" max="14353" width="12.6640625" style="16" customWidth="1"/>
    <col min="14354" max="14354" width="12.5" style="16" customWidth="1"/>
    <col min="14355" max="14596" width="9" style="16"/>
    <col min="14597" max="14597" width="2.83203125" style="16" customWidth="1"/>
    <col min="14598" max="14598" width="9" style="16" customWidth="1"/>
    <col min="14599" max="14599" width="12.6640625" style="16" customWidth="1"/>
    <col min="14600" max="14600" width="11.5" style="16" customWidth="1"/>
    <col min="14601" max="14601" width="10.1640625" style="16" customWidth="1"/>
    <col min="14602" max="14602" width="18.1640625" style="16" customWidth="1"/>
    <col min="14603" max="14603" width="10.33203125" style="16" customWidth="1"/>
    <col min="14604" max="14605" width="8.83203125" style="16" customWidth="1"/>
    <col min="14606" max="14606" width="13.5" style="16" customWidth="1"/>
    <col min="14607" max="14607" width="12.6640625" style="16" customWidth="1"/>
    <col min="14608" max="14608" width="11.33203125" style="16" customWidth="1"/>
    <col min="14609" max="14609" width="12.6640625" style="16" customWidth="1"/>
    <col min="14610" max="14610" width="12.5" style="16" customWidth="1"/>
    <col min="14611" max="14852" width="9" style="16"/>
    <col min="14853" max="14853" width="2.83203125" style="16" customWidth="1"/>
    <col min="14854" max="14854" width="9" style="16" customWidth="1"/>
    <col min="14855" max="14855" width="12.6640625" style="16" customWidth="1"/>
    <col min="14856" max="14856" width="11.5" style="16" customWidth="1"/>
    <col min="14857" max="14857" width="10.1640625" style="16" customWidth="1"/>
    <col min="14858" max="14858" width="18.1640625" style="16" customWidth="1"/>
    <col min="14859" max="14859" width="10.33203125" style="16" customWidth="1"/>
    <col min="14860" max="14861" width="8.83203125" style="16" customWidth="1"/>
    <col min="14862" max="14862" width="13.5" style="16" customWidth="1"/>
    <col min="14863" max="14863" width="12.6640625" style="16" customWidth="1"/>
    <col min="14864" max="14864" width="11.33203125" style="16" customWidth="1"/>
    <col min="14865" max="14865" width="12.6640625" style="16" customWidth="1"/>
    <col min="14866" max="14866" width="12.5" style="16" customWidth="1"/>
    <col min="14867" max="15108" width="9" style="16"/>
    <col min="15109" max="15109" width="2.83203125" style="16" customWidth="1"/>
    <col min="15110" max="15110" width="9" style="16" customWidth="1"/>
    <col min="15111" max="15111" width="12.6640625" style="16" customWidth="1"/>
    <col min="15112" max="15112" width="11.5" style="16" customWidth="1"/>
    <col min="15113" max="15113" width="10.1640625" style="16" customWidth="1"/>
    <col min="15114" max="15114" width="18.1640625" style="16" customWidth="1"/>
    <col min="15115" max="15115" width="10.33203125" style="16" customWidth="1"/>
    <col min="15116" max="15117" width="8.83203125" style="16" customWidth="1"/>
    <col min="15118" max="15118" width="13.5" style="16" customWidth="1"/>
    <col min="15119" max="15119" width="12.6640625" style="16" customWidth="1"/>
    <col min="15120" max="15120" width="11.33203125" style="16" customWidth="1"/>
    <col min="15121" max="15121" width="12.6640625" style="16" customWidth="1"/>
    <col min="15122" max="15122" width="12.5" style="16" customWidth="1"/>
    <col min="15123" max="15364" width="9" style="16"/>
    <col min="15365" max="15365" width="2.83203125" style="16" customWidth="1"/>
    <col min="15366" max="15366" width="9" style="16" customWidth="1"/>
    <col min="15367" max="15367" width="12.6640625" style="16" customWidth="1"/>
    <col min="15368" max="15368" width="11.5" style="16" customWidth="1"/>
    <col min="15369" max="15369" width="10.1640625" style="16" customWidth="1"/>
    <col min="15370" max="15370" width="18.1640625" style="16" customWidth="1"/>
    <col min="15371" max="15371" width="10.33203125" style="16" customWidth="1"/>
    <col min="15372" max="15373" width="8.83203125" style="16" customWidth="1"/>
    <col min="15374" max="15374" width="13.5" style="16" customWidth="1"/>
    <col min="15375" max="15375" width="12.6640625" style="16" customWidth="1"/>
    <col min="15376" max="15376" width="11.33203125" style="16" customWidth="1"/>
    <col min="15377" max="15377" width="12.6640625" style="16" customWidth="1"/>
    <col min="15378" max="15378" width="12.5" style="16" customWidth="1"/>
    <col min="15379" max="15620" width="9" style="16"/>
    <col min="15621" max="15621" width="2.83203125" style="16" customWidth="1"/>
    <col min="15622" max="15622" width="9" style="16" customWidth="1"/>
    <col min="15623" max="15623" width="12.6640625" style="16" customWidth="1"/>
    <col min="15624" max="15624" width="11.5" style="16" customWidth="1"/>
    <col min="15625" max="15625" width="10.1640625" style="16" customWidth="1"/>
    <col min="15626" max="15626" width="18.1640625" style="16" customWidth="1"/>
    <col min="15627" max="15627" width="10.33203125" style="16" customWidth="1"/>
    <col min="15628" max="15629" width="8.83203125" style="16" customWidth="1"/>
    <col min="15630" max="15630" width="13.5" style="16" customWidth="1"/>
    <col min="15631" max="15631" width="12.6640625" style="16" customWidth="1"/>
    <col min="15632" max="15632" width="11.33203125" style="16" customWidth="1"/>
    <col min="15633" max="15633" width="12.6640625" style="16" customWidth="1"/>
    <col min="15634" max="15634" width="12.5" style="16" customWidth="1"/>
    <col min="15635" max="15876" width="9" style="16"/>
    <col min="15877" max="15877" width="2.83203125" style="16" customWidth="1"/>
    <col min="15878" max="15878" width="9" style="16" customWidth="1"/>
    <col min="15879" max="15879" width="12.6640625" style="16" customWidth="1"/>
    <col min="15880" max="15880" width="11.5" style="16" customWidth="1"/>
    <col min="15881" max="15881" width="10.1640625" style="16" customWidth="1"/>
    <col min="15882" max="15882" width="18.1640625" style="16" customWidth="1"/>
    <col min="15883" max="15883" width="10.33203125" style="16" customWidth="1"/>
    <col min="15884" max="15885" width="8.83203125" style="16" customWidth="1"/>
    <col min="15886" max="15886" width="13.5" style="16" customWidth="1"/>
    <col min="15887" max="15887" width="12.6640625" style="16" customWidth="1"/>
    <col min="15888" max="15888" width="11.33203125" style="16" customWidth="1"/>
    <col min="15889" max="15889" width="12.6640625" style="16" customWidth="1"/>
    <col min="15890" max="15890" width="12.5" style="16" customWidth="1"/>
    <col min="15891" max="16132" width="9" style="16"/>
    <col min="16133" max="16133" width="2.83203125" style="16" customWidth="1"/>
    <col min="16134" max="16134" width="9" style="16" customWidth="1"/>
    <col min="16135" max="16135" width="12.6640625" style="16" customWidth="1"/>
    <col min="16136" max="16136" width="11.5" style="16" customWidth="1"/>
    <col min="16137" max="16137" width="10.1640625" style="16" customWidth="1"/>
    <col min="16138" max="16138" width="18.1640625" style="16" customWidth="1"/>
    <col min="16139" max="16139" width="10.33203125" style="16" customWidth="1"/>
    <col min="16140" max="16141" width="8.83203125" style="16" customWidth="1"/>
    <col min="16142" max="16142" width="13.5" style="16" customWidth="1"/>
    <col min="16143" max="16143" width="12.6640625" style="16" customWidth="1"/>
    <col min="16144" max="16144" width="11.33203125" style="16" customWidth="1"/>
    <col min="16145" max="16145" width="12.6640625" style="16" customWidth="1"/>
    <col min="16146" max="16146" width="12.5" style="16" customWidth="1"/>
    <col min="16147" max="16384" width="9" style="16"/>
  </cols>
  <sheetData>
    <row r="1" spans="2:17" s="9" customFormat="1" ht="21" x14ac:dyDescent="0.2">
      <c r="B1" s="58" t="s">
        <v>83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2:17" s="9" customFormat="1" x14ac:dyDescent="0.2">
      <c r="B2" s="10" t="s">
        <v>0</v>
      </c>
      <c r="C2" s="11" t="s">
        <v>49</v>
      </c>
      <c r="D2" s="12" t="s">
        <v>1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2:17" s="9" customFormat="1" x14ac:dyDescent="0.2">
      <c r="B3" s="12" t="s">
        <v>2</v>
      </c>
      <c r="C3" s="22" t="s">
        <v>84</v>
      </c>
      <c r="D3" s="10" t="s">
        <v>3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2:17" s="13" customForma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2:17" s="14" customFormat="1" x14ac:dyDescent="0.2">
      <c r="B5" s="21" t="s">
        <v>4</v>
      </c>
      <c r="C5" s="21" t="s">
        <v>85</v>
      </c>
      <c r="D5" s="21" t="s">
        <v>86</v>
      </c>
      <c r="E5" s="21" t="s">
        <v>130</v>
      </c>
      <c r="F5" s="21" t="s">
        <v>131</v>
      </c>
      <c r="G5" s="21" t="s">
        <v>132</v>
      </c>
      <c r="H5" s="21" t="s">
        <v>131</v>
      </c>
      <c r="I5" s="21" t="s">
        <v>133</v>
      </c>
      <c r="J5" s="21" t="s">
        <v>134</v>
      </c>
      <c r="K5" s="24" t="s">
        <v>118</v>
      </c>
      <c r="L5" s="24" t="s">
        <v>119</v>
      </c>
      <c r="M5" s="25" t="s">
        <v>120</v>
      </c>
      <c r="N5" s="24" t="s">
        <v>119</v>
      </c>
      <c r="O5" s="24" t="s">
        <v>5</v>
      </c>
      <c r="P5" s="24" t="s">
        <v>6</v>
      </c>
      <c r="Q5" s="24" t="s">
        <v>7</v>
      </c>
    </row>
    <row r="6" spans="2:17" s="14" customFormat="1" x14ac:dyDescent="0.2">
      <c r="B6" s="56" t="s">
        <v>87</v>
      </c>
      <c r="C6" s="1" t="s">
        <v>88</v>
      </c>
      <c r="D6" s="1"/>
      <c r="E6" s="2">
        <v>1</v>
      </c>
      <c r="F6" s="3" t="s">
        <v>11</v>
      </c>
      <c r="G6" s="15">
        <v>1</v>
      </c>
      <c r="H6" s="3" t="s">
        <v>11</v>
      </c>
      <c r="I6" s="4">
        <v>16000</v>
      </c>
      <c r="J6" s="4">
        <f>I6*G6*E6</f>
        <v>16000</v>
      </c>
      <c r="K6" s="2">
        <v>1</v>
      </c>
      <c r="L6" s="3" t="s">
        <v>11</v>
      </c>
      <c r="M6" s="15">
        <v>1</v>
      </c>
      <c r="N6" s="3" t="s">
        <v>11</v>
      </c>
      <c r="O6" s="4">
        <v>16000</v>
      </c>
      <c r="P6" s="4">
        <f>O6*M6*K6</f>
        <v>16000</v>
      </c>
      <c r="Q6" s="26"/>
    </row>
    <row r="7" spans="2:17" s="14" customFormat="1" x14ac:dyDescent="0.2">
      <c r="B7" s="56"/>
      <c r="C7" s="1" t="s">
        <v>10</v>
      </c>
      <c r="D7" s="1" t="s">
        <v>30</v>
      </c>
      <c r="E7" s="2">
        <v>1</v>
      </c>
      <c r="F7" s="3" t="s">
        <v>11</v>
      </c>
      <c r="G7" s="15">
        <v>1</v>
      </c>
      <c r="H7" s="3" t="s">
        <v>11</v>
      </c>
      <c r="I7" s="4">
        <v>190000</v>
      </c>
      <c r="J7" s="4">
        <f t="shared" ref="J7:J8" si="0">I7*G7*E7</f>
        <v>190000</v>
      </c>
      <c r="K7" s="2">
        <v>1</v>
      </c>
      <c r="L7" s="3" t="s">
        <v>11</v>
      </c>
      <c r="M7" s="15">
        <v>1</v>
      </c>
      <c r="N7" s="3" t="s">
        <v>11</v>
      </c>
      <c r="O7" s="4">
        <v>190000</v>
      </c>
      <c r="P7" s="4">
        <f t="shared" ref="P7:P8" si="1">O7*M7*K7</f>
        <v>190000</v>
      </c>
      <c r="Q7" s="26"/>
    </row>
    <row r="8" spans="2:17" s="14" customFormat="1" x14ac:dyDescent="0.2">
      <c r="B8" s="56"/>
      <c r="C8" s="1" t="s">
        <v>89</v>
      </c>
      <c r="D8" s="1"/>
      <c r="E8" s="2">
        <v>40</v>
      </c>
      <c r="F8" s="3" t="s">
        <v>12</v>
      </c>
      <c r="G8" s="15">
        <v>1</v>
      </c>
      <c r="H8" s="3" t="s">
        <v>11</v>
      </c>
      <c r="I8" s="4">
        <v>80</v>
      </c>
      <c r="J8" s="4">
        <f t="shared" si="0"/>
        <v>3200</v>
      </c>
      <c r="K8" s="51">
        <v>30</v>
      </c>
      <c r="L8" s="52" t="s">
        <v>12</v>
      </c>
      <c r="M8" s="53">
        <v>1</v>
      </c>
      <c r="N8" s="52" t="s">
        <v>11</v>
      </c>
      <c r="O8" s="54">
        <v>80</v>
      </c>
      <c r="P8" s="54">
        <f t="shared" si="1"/>
        <v>2400</v>
      </c>
      <c r="Q8" s="55"/>
    </row>
    <row r="9" spans="2:17" s="14" customFormat="1" x14ac:dyDescent="0.2">
      <c r="B9" s="56"/>
      <c r="C9" s="61" t="s">
        <v>14</v>
      </c>
      <c r="D9" s="61"/>
      <c r="E9" s="7"/>
      <c r="F9" s="7"/>
      <c r="G9" s="7"/>
      <c r="H9" s="7"/>
      <c r="I9" s="7"/>
      <c r="J9" s="7">
        <f>SUM(J6:J8)</f>
        <v>209200</v>
      </c>
      <c r="K9" s="7"/>
      <c r="L9" s="7"/>
      <c r="M9" s="7"/>
      <c r="N9" s="7"/>
      <c r="O9" s="7"/>
      <c r="P9" s="7">
        <f>SUM(P6:P8)</f>
        <v>208400</v>
      </c>
      <c r="Q9" s="27"/>
    </row>
    <row r="10" spans="2:17" s="14" customFormat="1" x14ac:dyDescent="0.2">
      <c r="B10" s="56" t="s">
        <v>13</v>
      </c>
      <c r="C10" s="6" t="s">
        <v>51</v>
      </c>
      <c r="D10" s="5" t="s">
        <v>90</v>
      </c>
      <c r="E10" s="1">
        <v>12</v>
      </c>
      <c r="F10" s="3" t="s">
        <v>72</v>
      </c>
      <c r="G10" s="1">
        <v>1</v>
      </c>
      <c r="H10" s="3" t="s">
        <v>11</v>
      </c>
      <c r="I10" s="1">
        <v>135</v>
      </c>
      <c r="J10" s="4">
        <f t="shared" ref="J10:J26" si="2">I10*G10*E10</f>
        <v>1620</v>
      </c>
      <c r="K10" s="1">
        <v>12</v>
      </c>
      <c r="L10" s="3" t="s">
        <v>72</v>
      </c>
      <c r="M10" s="1">
        <v>1</v>
      </c>
      <c r="N10" s="3" t="s">
        <v>11</v>
      </c>
      <c r="O10" s="1">
        <v>135</v>
      </c>
      <c r="P10" s="4">
        <f t="shared" ref="P10:P26" si="3">O10*M10*K10</f>
        <v>1620</v>
      </c>
      <c r="Q10" s="26"/>
    </row>
    <row r="11" spans="2:17" s="14" customFormat="1" x14ac:dyDescent="0.2">
      <c r="B11" s="56"/>
      <c r="C11" s="6" t="s">
        <v>71</v>
      </c>
      <c r="D11" s="5"/>
      <c r="E11" s="1">
        <v>1</v>
      </c>
      <c r="F11" s="3" t="s">
        <v>21</v>
      </c>
      <c r="G11" s="1">
        <v>1</v>
      </c>
      <c r="H11" s="3" t="s">
        <v>11</v>
      </c>
      <c r="I11" s="38">
        <v>1100</v>
      </c>
      <c r="J11" s="4">
        <f t="shared" si="2"/>
        <v>1100</v>
      </c>
      <c r="K11" s="1">
        <v>1</v>
      </c>
      <c r="L11" s="3" t="s">
        <v>21</v>
      </c>
      <c r="M11" s="1">
        <v>1</v>
      </c>
      <c r="N11" s="3" t="s">
        <v>11</v>
      </c>
      <c r="O11" s="38">
        <v>1100</v>
      </c>
      <c r="P11" s="4">
        <f t="shared" si="3"/>
        <v>1100</v>
      </c>
      <c r="Q11" s="26"/>
    </row>
    <row r="12" spans="2:17" s="14" customFormat="1" x14ac:dyDescent="0.2">
      <c r="B12" s="56"/>
      <c r="C12" s="6" t="s">
        <v>52</v>
      </c>
      <c r="D12" s="5" t="s">
        <v>60</v>
      </c>
      <c r="E12" s="1">
        <v>6</v>
      </c>
      <c r="F12" s="3" t="s">
        <v>21</v>
      </c>
      <c r="G12" s="1">
        <v>1</v>
      </c>
      <c r="H12" s="3" t="s">
        <v>11</v>
      </c>
      <c r="I12" s="38">
        <v>900</v>
      </c>
      <c r="J12" s="4">
        <f t="shared" si="2"/>
        <v>5400</v>
      </c>
      <c r="K12" s="1">
        <v>6</v>
      </c>
      <c r="L12" s="3" t="s">
        <v>21</v>
      </c>
      <c r="M12" s="1">
        <v>1</v>
      </c>
      <c r="N12" s="3" t="s">
        <v>11</v>
      </c>
      <c r="O12" s="38">
        <v>900</v>
      </c>
      <c r="P12" s="4">
        <f t="shared" si="3"/>
        <v>5400</v>
      </c>
      <c r="Q12" s="26"/>
    </row>
    <row r="13" spans="2:17" s="14" customFormat="1" x14ac:dyDescent="0.2">
      <c r="B13" s="56"/>
      <c r="C13" s="6" t="s">
        <v>91</v>
      </c>
      <c r="D13" s="5" t="s">
        <v>74</v>
      </c>
      <c r="E13" s="1">
        <v>6</v>
      </c>
      <c r="F13" s="3" t="s">
        <v>72</v>
      </c>
      <c r="G13" s="1">
        <v>1</v>
      </c>
      <c r="H13" s="3" t="s">
        <v>11</v>
      </c>
      <c r="I13" s="1">
        <v>120</v>
      </c>
      <c r="J13" s="4">
        <f t="shared" si="2"/>
        <v>720</v>
      </c>
      <c r="K13" s="1">
        <v>6</v>
      </c>
      <c r="L13" s="3" t="s">
        <v>72</v>
      </c>
      <c r="M13" s="1">
        <v>1</v>
      </c>
      <c r="N13" s="3" t="s">
        <v>11</v>
      </c>
      <c r="O13" s="1">
        <v>120</v>
      </c>
      <c r="P13" s="4">
        <f t="shared" si="3"/>
        <v>720</v>
      </c>
      <c r="Q13" s="26"/>
    </row>
    <row r="14" spans="2:17" s="14" customFormat="1" ht="28" x14ac:dyDescent="0.2">
      <c r="B14" s="56"/>
      <c r="C14" s="6" t="s">
        <v>93</v>
      </c>
      <c r="D14" s="5" t="s">
        <v>69</v>
      </c>
      <c r="E14" s="1">
        <v>26</v>
      </c>
      <c r="F14" s="3" t="s">
        <v>25</v>
      </c>
      <c r="G14" s="1">
        <v>1</v>
      </c>
      <c r="H14" s="3" t="s">
        <v>92</v>
      </c>
      <c r="I14" s="1">
        <v>200</v>
      </c>
      <c r="J14" s="4">
        <f t="shared" si="2"/>
        <v>5200</v>
      </c>
      <c r="K14" s="1">
        <v>26</v>
      </c>
      <c r="L14" s="3" t="s">
        <v>25</v>
      </c>
      <c r="M14" s="1">
        <v>1</v>
      </c>
      <c r="N14" s="3" t="s">
        <v>11</v>
      </c>
      <c r="O14" s="1">
        <v>200</v>
      </c>
      <c r="P14" s="4">
        <f t="shared" si="3"/>
        <v>5200</v>
      </c>
      <c r="Q14" s="26"/>
    </row>
    <row r="15" spans="2:17" s="14" customFormat="1" x14ac:dyDescent="0.2">
      <c r="B15" s="56"/>
      <c r="C15" s="6" t="s">
        <v>53</v>
      </c>
      <c r="D15" s="5" t="s">
        <v>73</v>
      </c>
      <c r="E15" s="1">
        <v>4</v>
      </c>
      <c r="F15" s="3" t="s">
        <v>20</v>
      </c>
      <c r="G15" s="1">
        <v>1</v>
      </c>
      <c r="H15" s="3" t="s">
        <v>11</v>
      </c>
      <c r="I15" s="1">
        <v>800</v>
      </c>
      <c r="J15" s="4">
        <f t="shared" si="2"/>
        <v>3200</v>
      </c>
      <c r="K15" s="1">
        <v>4</v>
      </c>
      <c r="L15" s="3" t="s">
        <v>20</v>
      </c>
      <c r="M15" s="1">
        <v>1</v>
      </c>
      <c r="N15" s="3" t="s">
        <v>11</v>
      </c>
      <c r="O15" s="1">
        <v>800</v>
      </c>
      <c r="P15" s="4">
        <f t="shared" si="3"/>
        <v>3200</v>
      </c>
      <c r="Q15" s="26"/>
    </row>
    <row r="16" spans="2:17" s="14" customFormat="1" x14ac:dyDescent="0.2">
      <c r="B16" s="56"/>
      <c r="C16" s="6" t="s">
        <v>51</v>
      </c>
      <c r="D16" s="5" t="s">
        <v>90</v>
      </c>
      <c r="E16" s="1">
        <v>12</v>
      </c>
      <c r="F16" s="3" t="s">
        <v>72</v>
      </c>
      <c r="G16" s="1">
        <v>1</v>
      </c>
      <c r="H16" s="3" t="s">
        <v>11</v>
      </c>
      <c r="I16" s="1">
        <v>135</v>
      </c>
      <c r="J16" s="4">
        <f t="shared" si="2"/>
        <v>1620</v>
      </c>
      <c r="K16" s="1">
        <v>12</v>
      </c>
      <c r="L16" s="3" t="s">
        <v>72</v>
      </c>
      <c r="M16" s="1">
        <v>1</v>
      </c>
      <c r="N16" s="3" t="s">
        <v>11</v>
      </c>
      <c r="O16" s="1">
        <v>135</v>
      </c>
      <c r="P16" s="4">
        <f t="shared" si="3"/>
        <v>1620</v>
      </c>
      <c r="Q16" s="26"/>
    </row>
    <row r="17" spans="2:17" s="14" customFormat="1" x14ac:dyDescent="0.2">
      <c r="B17" s="56"/>
      <c r="C17" s="6" t="s">
        <v>71</v>
      </c>
      <c r="D17" s="5"/>
      <c r="E17" s="1">
        <v>1</v>
      </c>
      <c r="F17" s="3" t="s">
        <v>21</v>
      </c>
      <c r="G17" s="1">
        <v>1</v>
      </c>
      <c r="H17" s="3" t="s">
        <v>11</v>
      </c>
      <c r="I17" s="38">
        <v>1100</v>
      </c>
      <c r="J17" s="4">
        <f t="shared" si="2"/>
        <v>1100</v>
      </c>
      <c r="K17" s="1">
        <v>1</v>
      </c>
      <c r="L17" s="3" t="s">
        <v>21</v>
      </c>
      <c r="M17" s="1">
        <v>1</v>
      </c>
      <c r="N17" s="3" t="s">
        <v>11</v>
      </c>
      <c r="O17" s="38">
        <v>1100</v>
      </c>
      <c r="P17" s="4">
        <f t="shared" si="3"/>
        <v>1100</v>
      </c>
      <c r="Q17" s="26"/>
    </row>
    <row r="18" spans="2:17" s="14" customFormat="1" x14ac:dyDescent="0.2">
      <c r="B18" s="56"/>
      <c r="C18" s="6" t="s">
        <v>75</v>
      </c>
      <c r="D18" s="5" t="s">
        <v>59</v>
      </c>
      <c r="E18" s="1">
        <v>6</v>
      </c>
      <c r="F18" s="3" t="s">
        <v>21</v>
      </c>
      <c r="G18" s="1">
        <v>1</v>
      </c>
      <c r="H18" s="3" t="s">
        <v>11</v>
      </c>
      <c r="I18" s="38">
        <v>900</v>
      </c>
      <c r="J18" s="4">
        <f t="shared" si="2"/>
        <v>5400</v>
      </c>
      <c r="K18" s="1">
        <v>6</v>
      </c>
      <c r="L18" s="3" t="s">
        <v>21</v>
      </c>
      <c r="M18" s="1">
        <v>1</v>
      </c>
      <c r="N18" s="3" t="s">
        <v>11</v>
      </c>
      <c r="O18" s="38">
        <v>900</v>
      </c>
      <c r="P18" s="4">
        <f t="shared" si="3"/>
        <v>5400</v>
      </c>
      <c r="Q18" s="26"/>
    </row>
    <row r="19" spans="2:17" s="14" customFormat="1" x14ac:dyDescent="0.2">
      <c r="B19" s="56"/>
      <c r="C19" s="6" t="s">
        <v>54</v>
      </c>
      <c r="D19" s="5" t="s">
        <v>74</v>
      </c>
      <c r="E19" s="1">
        <v>6</v>
      </c>
      <c r="F19" s="3" t="s">
        <v>72</v>
      </c>
      <c r="G19" s="1">
        <v>1</v>
      </c>
      <c r="H19" s="3" t="s">
        <v>121</v>
      </c>
      <c r="I19" s="1">
        <v>120</v>
      </c>
      <c r="J19" s="4">
        <f t="shared" si="2"/>
        <v>720</v>
      </c>
      <c r="K19" s="1">
        <v>6</v>
      </c>
      <c r="L19" s="3" t="s">
        <v>72</v>
      </c>
      <c r="M19" s="1">
        <v>1</v>
      </c>
      <c r="N19" s="3" t="s">
        <v>11</v>
      </c>
      <c r="O19" s="1">
        <v>120</v>
      </c>
      <c r="P19" s="4">
        <f t="shared" si="3"/>
        <v>720</v>
      </c>
      <c r="Q19" s="26"/>
    </row>
    <row r="20" spans="2:17" s="14" customFormat="1" x14ac:dyDescent="0.2">
      <c r="B20" s="56"/>
      <c r="C20" s="6" t="s">
        <v>76</v>
      </c>
      <c r="D20" s="5" t="s">
        <v>77</v>
      </c>
      <c r="E20" s="1">
        <v>4</v>
      </c>
      <c r="F20" s="3" t="s">
        <v>20</v>
      </c>
      <c r="G20" s="1">
        <v>1</v>
      </c>
      <c r="H20" s="3" t="s">
        <v>11</v>
      </c>
      <c r="I20" s="1">
        <v>1150</v>
      </c>
      <c r="J20" s="4">
        <f t="shared" si="2"/>
        <v>4600</v>
      </c>
      <c r="K20" s="1">
        <v>4</v>
      </c>
      <c r="L20" s="3" t="s">
        <v>20</v>
      </c>
      <c r="M20" s="1">
        <v>1</v>
      </c>
      <c r="N20" s="3" t="s">
        <v>11</v>
      </c>
      <c r="O20" s="1">
        <v>1150</v>
      </c>
      <c r="P20" s="4">
        <f t="shared" si="3"/>
        <v>4600</v>
      </c>
      <c r="Q20" s="26"/>
    </row>
    <row r="21" spans="2:17" s="14" customFormat="1" x14ac:dyDescent="0.2">
      <c r="B21" s="56"/>
      <c r="C21" s="35" t="s">
        <v>79</v>
      </c>
      <c r="D21" s="36" t="s">
        <v>80</v>
      </c>
      <c r="E21" s="1">
        <v>2</v>
      </c>
      <c r="F21" s="3" t="s">
        <v>25</v>
      </c>
      <c r="G21" s="1">
        <v>2</v>
      </c>
      <c r="H21" s="3" t="s">
        <v>20</v>
      </c>
      <c r="I21" s="1">
        <v>100</v>
      </c>
      <c r="J21" s="4">
        <f t="shared" si="2"/>
        <v>400</v>
      </c>
      <c r="K21" s="1">
        <v>2</v>
      </c>
      <c r="L21" s="3" t="s">
        <v>25</v>
      </c>
      <c r="M21" s="1">
        <v>2</v>
      </c>
      <c r="N21" s="3" t="s">
        <v>20</v>
      </c>
      <c r="O21" s="1">
        <v>100</v>
      </c>
      <c r="P21" s="4">
        <f t="shared" si="3"/>
        <v>400</v>
      </c>
      <c r="Q21" s="26"/>
    </row>
    <row r="22" spans="2:17" s="14" customFormat="1" x14ac:dyDescent="0.2">
      <c r="B22" s="56"/>
      <c r="C22" s="35" t="s">
        <v>144</v>
      </c>
      <c r="D22" s="36" t="s">
        <v>145</v>
      </c>
      <c r="E22" s="1"/>
      <c r="F22" s="3"/>
      <c r="G22" s="1"/>
      <c r="H22" s="3"/>
      <c r="I22" s="1"/>
      <c r="J22" s="4"/>
      <c r="K22" s="44">
        <v>1</v>
      </c>
      <c r="L22" s="40" t="s">
        <v>20</v>
      </c>
      <c r="M22" s="44">
        <v>1</v>
      </c>
      <c r="N22" s="40" t="s">
        <v>11</v>
      </c>
      <c r="O22" s="44">
        <v>700</v>
      </c>
      <c r="P22" s="32">
        <f t="shared" ref="P22" si="4">O22*M22*K22</f>
        <v>700</v>
      </c>
      <c r="Q22" s="42" t="s">
        <v>147</v>
      </c>
    </row>
    <row r="23" spans="2:17" s="14" customFormat="1" x14ac:dyDescent="0.2">
      <c r="B23" s="56"/>
      <c r="C23" s="6" t="s">
        <v>125</v>
      </c>
      <c r="D23" s="5"/>
      <c r="E23" s="1">
        <v>8</v>
      </c>
      <c r="F23" s="3" t="s">
        <v>15</v>
      </c>
      <c r="G23" s="1">
        <v>2</v>
      </c>
      <c r="H23" s="3" t="s">
        <v>48</v>
      </c>
      <c r="I23" s="1">
        <v>300</v>
      </c>
      <c r="J23" s="4">
        <f t="shared" si="2"/>
        <v>4800</v>
      </c>
      <c r="K23" s="1">
        <v>8</v>
      </c>
      <c r="L23" s="3" t="s">
        <v>15</v>
      </c>
      <c r="M23" s="1">
        <v>2</v>
      </c>
      <c r="N23" s="3" t="s">
        <v>48</v>
      </c>
      <c r="O23" s="1">
        <v>300</v>
      </c>
      <c r="P23" s="4">
        <f t="shared" si="3"/>
        <v>4800</v>
      </c>
      <c r="Q23" s="26"/>
    </row>
    <row r="24" spans="2:17" s="14" customFormat="1" x14ac:dyDescent="0.2">
      <c r="B24" s="56"/>
      <c r="C24" s="6" t="s">
        <v>27</v>
      </c>
      <c r="D24" s="5" t="s">
        <v>129</v>
      </c>
      <c r="E24" s="2">
        <v>2</v>
      </c>
      <c r="F24" s="3" t="s">
        <v>20</v>
      </c>
      <c r="G24" s="15">
        <v>1</v>
      </c>
      <c r="H24" s="3" t="s">
        <v>16</v>
      </c>
      <c r="I24" s="4">
        <v>1000</v>
      </c>
      <c r="J24" s="4">
        <f t="shared" si="2"/>
        <v>2000</v>
      </c>
      <c r="K24" s="2">
        <v>2</v>
      </c>
      <c r="L24" s="3" t="s">
        <v>20</v>
      </c>
      <c r="M24" s="15">
        <v>1</v>
      </c>
      <c r="N24" s="3" t="s">
        <v>16</v>
      </c>
      <c r="O24" s="4">
        <v>1000</v>
      </c>
      <c r="P24" s="4">
        <f t="shared" si="3"/>
        <v>2000</v>
      </c>
      <c r="Q24" s="26"/>
    </row>
    <row r="25" spans="2:17" s="14" customFormat="1" x14ac:dyDescent="0.2">
      <c r="B25" s="56"/>
      <c r="C25" s="6" t="s">
        <v>26</v>
      </c>
      <c r="D25" s="5" t="s">
        <v>128</v>
      </c>
      <c r="E25" s="2">
        <v>2</v>
      </c>
      <c r="F25" s="3" t="s">
        <v>28</v>
      </c>
      <c r="G25" s="15">
        <v>0</v>
      </c>
      <c r="H25" s="3" t="s">
        <v>29</v>
      </c>
      <c r="I25" s="4">
        <v>1500</v>
      </c>
      <c r="J25" s="4">
        <f t="shared" si="2"/>
        <v>0</v>
      </c>
      <c r="K25" s="2">
        <v>2</v>
      </c>
      <c r="L25" s="3" t="s">
        <v>28</v>
      </c>
      <c r="M25" s="15">
        <v>0</v>
      </c>
      <c r="N25" s="3" t="s">
        <v>29</v>
      </c>
      <c r="O25" s="4">
        <v>1500</v>
      </c>
      <c r="P25" s="4">
        <f t="shared" si="3"/>
        <v>0</v>
      </c>
      <c r="Q25" s="26"/>
    </row>
    <row r="26" spans="2:17" s="14" customFormat="1" x14ac:dyDescent="0.2">
      <c r="B26" s="56"/>
      <c r="C26" s="6" t="s">
        <v>26</v>
      </c>
      <c r="D26" s="5" t="s">
        <v>127</v>
      </c>
      <c r="E26" s="2">
        <v>2</v>
      </c>
      <c r="F26" s="3" t="s">
        <v>28</v>
      </c>
      <c r="G26" s="15">
        <v>1</v>
      </c>
      <c r="H26" s="3" t="s">
        <v>29</v>
      </c>
      <c r="I26" s="4">
        <v>2500</v>
      </c>
      <c r="J26" s="4">
        <f t="shared" si="2"/>
        <v>5000</v>
      </c>
      <c r="K26" s="2">
        <v>2</v>
      </c>
      <c r="L26" s="3" t="s">
        <v>28</v>
      </c>
      <c r="M26" s="15">
        <v>1</v>
      </c>
      <c r="N26" s="3" t="s">
        <v>29</v>
      </c>
      <c r="O26" s="4">
        <v>2500</v>
      </c>
      <c r="P26" s="4">
        <f t="shared" si="3"/>
        <v>5000</v>
      </c>
      <c r="Q26" s="26"/>
    </row>
    <row r="27" spans="2:17" s="14" customFormat="1" x14ac:dyDescent="0.2">
      <c r="B27" s="56"/>
      <c r="C27" s="57" t="s">
        <v>94</v>
      </c>
      <c r="D27" s="57"/>
      <c r="E27" s="7"/>
      <c r="F27" s="7"/>
      <c r="G27" s="7"/>
      <c r="H27" s="7"/>
      <c r="I27" s="7"/>
      <c r="J27" s="7">
        <f>SUM(J10:J26)</f>
        <v>42880</v>
      </c>
      <c r="K27" s="7"/>
      <c r="L27" s="7"/>
      <c r="M27" s="7"/>
      <c r="N27" s="7"/>
      <c r="O27" s="7"/>
      <c r="P27" s="7">
        <f>SUM(P10:P26)</f>
        <v>43580</v>
      </c>
      <c r="Q27" s="26"/>
    </row>
    <row r="28" spans="2:17" s="14" customFormat="1" x14ac:dyDescent="0.2">
      <c r="B28" s="56" t="s">
        <v>95</v>
      </c>
      <c r="C28" s="1" t="s">
        <v>31</v>
      </c>
      <c r="D28" s="1" t="s">
        <v>70</v>
      </c>
      <c r="E28" s="1">
        <v>8</v>
      </c>
      <c r="F28" s="3" t="s">
        <v>20</v>
      </c>
      <c r="G28" s="1">
        <v>1</v>
      </c>
      <c r="H28" s="3" t="s">
        <v>11</v>
      </c>
      <c r="I28" s="1">
        <v>580</v>
      </c>
      <c r="J28" s="4">
        <f>I28*G28*E28</f>
        <v>4640</v>
      </c>
      <c r="K28" s="1">
        <v>8</v>
      </c>
      <c r="L28" s="3" t="s">
        <v>20</v>
      </c>
      <c r="M28" s="1">
        <v>1</v>
      </c>
      <c r="N28" s="3" t="s">
        <v>11</v>
      </c>
      <c r="O28" s="1">
        <v>580</v>
      </c>
      <c r="P28" s="4">
        <f>O28*M28*K28</f>
        <v>4640</v>
      </c>
      <c r="Q28" s="26"/>
    </row>
    <row r="29" spans="2:17" s="14" customFormat="1" x14ac:dyDescent="0.2">
      <c r="B29" s="56"/>
      <c r="C29" s="1" t="s">
        <v>32</v>
      </c>
      <c r="D29" s="1" t="s">
        <v>96</v>
      </c>
      <c r="E29" s="1">
        <v>4</v>
      </c>
      <c r="F29" s="3" t="s">
        <v>20</v>
      </c>
      <c r="G29" s="1">
        <v>1</v>
      </c>
      <c r="H29" s="3" t="s">
        <v>11</v>
      </c>
      <c r="I29" s="1">
        <v>580</v>
      </c>
      <c r="J29" s="4">
        <f t="shared" ref="J29:J47" si="5">I29*G29*E29</f>
        <v>2320</v>
      </c>
      <c r="K29" s="1">
        <v>4</v>
      </c>
      <c r="L29" s="3" t="s">
        <v>20</v>
      </c>
      <c r="M29" s="1">
        <v>1</v>
      </c>
      <c r="N29" s="3" t="s">
        <v>11</v>
      </c>
      <c r="O29" s="1">
        <v>580</v>
      </c>
      <c r="P29" s="4">
        <f t="shared" ref="P29:P47" si="6">O29*M29*K29</f>
        <v>2320</v>
      </c>
      <c r="Q29" s="26"/>
    </row>
    <row r="30" spans="2:17" s="14" customFormat="1" x14ac:dyDescent="0.2">
      <c r="B30" s="56"/>
      <c r="C30" s="1" t="s">
        <v>33</v>
      </c>
      <c r="D30" s="1" t="s">
        <v>96</v>
      </c>
      <c r="E30" s="1">
        <v>2</v>
      </c>
      <c r="F30" s="3" t="s">
        <v>20</v>
      </c>
      <c r="G30" s="1">
        <v>1</v>
      </c>
      <c r="H30" s="3" t="s">
        <v>11</v>
      </c>
      <c r="I30" s="1">
        <v>480</v>
      </c>
      <c r="J30" s="4">
        <f t="shared" si="5"/>
        <v>960</v>
      </c>
      <c r="K30" s="1">
        <v>2</v>
      </c>
      <c r="L30" s="3" t="s">
        <v>20</v>
      </c>
      <c r="M30" s="1">
        <v>1</v>
      </c>
      <c r="N30" s="3" t="s">
        <v>11</v>
      </c>
      <c r="O30" s="1">
        <v>480</v>
      </c>
      <c r="P30" s="4">
        <f t="shared" si="6"/>
        <v>960</v>
      </c>
      <c r="Q30" s="26"/>
    </row>
    <row r="31" spans="2:17" s="14" customFormat="1" x14ac:dyDescent="0.2">
      <c r="B31" s="56"/>
      <c r="C31" s="1" t="s">
        <v>34</v>
      </c>
      <c r="D31" s="1" t="s">
        <v>97</v>
      </c>
      <c r="E31" s="1">
        <v>4</v>
      </c>
      <c r="F31" s="3" t="s">
        <v>20</v>
      </c>
      <c r="G31" s="1">
        <v>1</v>
      </c>
      <c r="H31" s="3" t="s">
        <v>11</v>
      </c>
      <c r="I31" s="4">
        <v>460</v>
      </c>
      <c r="J31" s="4">
        <f t="shared" si="5"/>
        <v>1840</v>
      </c>
      <c r="K31" s="1">
        <v>4</v>
      </c>
      <c r="L31" s="3" t="s">
        <v>20</v>
      </c>
      <c r="M31" s="1">
        <v>1</v>
      </c>
      <c r="N31" s="3" t="s">
        <v>11</v>
      </c>
      <c r="O31" s="4">
        <v>460</v>
      </c>
      <c r="P31" s="4">
        <f t="shared" si="6"/>
        <v>1840</v>
      </c>
      <c r="Q31" s="26"/>
    </row>
    <row r="32" spans="2:17" s="14" customFormat="1" x14ac:dyDescent="0.2">
      <c r="B32" s="56"/>
      <c r="C32" s="1" t="s">
        <v>35</v>
      </c>
      <c r="D32" s="1" t="s">
        <v>126</v>
      </c>
      <c r="E32" s="1">
        <v>1</v>
      </c>
      <c r="F32" s="3" t="s">
        <v>20</v>
      </c>
      <c r="G32" s="1">
        <v>1</v>
      </c>
      <c r="H32" s="3" t="s">
        <v>11</v>
      </c>
      <c r="I32" s="1">
        <v>1500</v>
      </c>
      <c r="J32" s="4">
        <f t="shared" si="5"/>
        <v>1500</v>
      </c>
      <c r="K32" s="1">
        <v>1</v>
      </c>
      <c r="L32" s="3" t="s">
        <v>20</v>
      </c>
      <c r="M32" s="1">
        <v>1</v>
      </c>
      <c r="N32" s="3" t="s">
        <v>11</v>
      </c>
      <c r="O32" s="1">
        <v>1500</v>
      </c>
      <c r="P32" s="4">
        <f t="shared" si="6"/>
        <v>1500</v>
      </c>
      <c r="Q32" s="26"/>
    </row>
    <row r="33" spans="2:17" s="14" customFormat="1" x14ac:dyDescent="0.2">
      <c r="B33" s="56"/>
      <c r="C33" s="1" t="s">
        <v>36</v>
      </c>
      <c r="D33" s="1" t="s">
        <v>61</v>
      </c>
      <c r="E33" s="1">
        <v>4</v>
      </c>
      <c r="F33" s="3" t="s">
        <v>20</v>
      </c>
      <c r="G33" s="1">
        <v>1</v>
      </c>
      <c r="H33" s="3" t="s">
        <v>11</v>
      </c>
      <c r="I33" s="1">
        <v>200</v>
      </c>
      <c r="J33" s="4">
        <f t="shared" si="5"/>
        <v>800</v>
      </c>
      <c r="K33" s="1">
        <v>4</v>
      </c>
      <c r="L33" s="3" t="s">
        <v>20</v>
      </c>
      <c r="M33" s="1">
        <v>1</v>
      </c>
      <c r="N33" s="3" t="s">
        <v>11</v>
      </c>
      <c r="O33" s="1">
        <v>200</v>
      </c>
      <c r="P33" s="4">
        <f t="shared" si="6"/>
        <v>800</v>
      </c>
      <c r="Q33" s="26"/>
    </row>
    <row r="34" spans="2:17" s="14" customFormat="1" x14ac:dyDescent="0.2">
      <c r="B34" s="56"/>
      <c r="C34" s="1" t="s">
        <v>37</v>
      </c>
      <c r="D34" s="1" t="s">
        <v>62</v>
      </c>
      <c r="E34" s="1">
        <v>1</v>
      </c>
      <c r="F34" s="3" t="s">
        <v>20</v>
      </c>
      <c r="G34" s="1">
        <v>1</v>
      </c>
      <c r="H34" s="3" t="s">
        <v>11</v>
      </c>
      <c r="I34" s="1">
        <v>350</v>
      </c>
      <c r="J34" s="4">
        <f t="shared" si="5"/>
        <v>350</v>
      </c>
      <c r="K34" s="1">
        <v>1</v>
      </c>
      <c r="L34" s="3" t="s">
        <v>20</v>
      </c>
      <c r="M34" s="1">
        <v>1</v>
      </c>
      <c r="N34" s="3" t="s">
        <v>11</v>
      </c>
      <c r="O34" s="1">
        <v>350</v>
      </c>
      <c r="P34" s="4">
        <f t="shared" si="6"/>
        <v>350</v>
      </c>
      <c r="Q34" s="26"/>
    </row>
    <row r="35" spans="2:17" s="14" customFormat="1" x14ac:dyDescent="0.2">
      <c r="B35" s="56"/>
      <c r="C35" s="1" t="s">
        <v>148</v>
      </c>
      <c r="D35" s="1"/>
      <c r="E35" s="1"/>
      <c r="F35" s="3"/>
      <c r="G35" s="1"/>
      <c r="H35" s="3"/>
      <c r="I35" s="1"/>
      <c r="J35" s="4"/>
      <c r="K35" s="44">
        <v>10</v>
      </c>
      <c r="L35" s="40" t="s">
        <v>20</v>
      </c>
      <c r="M35" s="44">
        <v>1</v>
      </c>
      <c r="N35" s="40" t="s">
        <v>11</v>
      </c>
      <c r="O35" s="44">
        <v>50</v>
      </c>
      <c r="P35" s="32">
        <f t="shared" ref="P35" si="7">O35*M35*K35</f>
        <v>500</v>
      </c>
      <c r="Q35" s="42" t="s">
        <v>147</v>
      </c>
    </row>
    <row r="36" spans="2:17" s="14" customFormat="1" x14ac:dyDescent="0.2">
      <c r="B36" s="56"/>
      <c r="C36" s="1" t="s">
        <v>39</v>
      </c>
      <c r="D36" s="1" t="s">
        <v>63</v>
      </c>
      <c r="E36" s="1">
        <v>12</v>
      </c>
      <c r="F36" s="3" t="s">
        <v>20</v>
      </c>
      <c r="G36" s="1">
        <v>1</v>
      </c>
      <c r="H36" s="3" t="s">
        <v>11</v>
      </c>
      <c r="I36" s="1">
        <v>600</v>
      </c>
      <c r="J36" s="4">
        <f t="shared" si="5"/>
        <v>7200</v>
      </c>
      <c r="K36" s="1">
        <v>12</v>
      </c>
      <c r="L36" s="3" t="s">
        <v>20</v>
      </c>
      <c r="M36" s="1">
        <v>1</v>
      </c>
      <c r="N36" s="3" t="s">
        <v>11</v>
      </c>
      <c r="O36" s="1">
        <v>600</v>
      </c>
      <c r="P36" s="4">
        <f t="shared" si="6"/>
        <v>7200</v>
      </c>
      <c r="Q36" s="26"/>
    </row>
    <row r="37" spans="2:17" s="14" customFormat="1" x14ac:dyDescent="0.2">
      <c r="B37" s="56"/>
      <c r="C37" s="1" t="s">
        <v>98</v>
      </c>
      <c r="D37" s="1" t="s">
        <v>64</v>
      </c>
      <c r="E37" s="1">
        <v>24</v>
      </c>
      <c r="F37" s="3" t="s">
        <v>20</v>
      </c>
      <c r="G37" s="1">
        <v>1</v>
      </c>
      <c r="H37" s="3" t="s">
        <v>11</v>
      </c>
      <c r="I37" s="1">
        <v>110</v>
      </c>
      <c r="J37" s="4">
        <f t="shared" si="5"/>
        <v>2640</v>
      </c>
      <c r="K37" s="1">
        <v>24</v>
      </c>
      <c r="L37" s="3" t="s">
        <v>20</v>
      </c>
      <c r="M37" s="1">
        <v>1</v>
      </c>
      <c r="N37" s="3" t="s">
        <v>11</v>
      </c>
      <c r="O37" s="1">
        <v>110</v>
      </c>
      <c r="P37" s="4">
        <f t="shared" si="6"/>
        <v>2640</v>
      </c>
      <c r="Q37" s="26"/>
    </row>
    <row r="38" spans="2:17" s="14" customFormat="1" x14ac:dyDescent="0.2">
      <c r="B38" s="56"/>
      <c r="C38" s="1" t="s">
        <v>40</v>
      </c>
      <c r="D38" s="1" t="s">
        <v>65</v>
      </c>
      <c r="E38" s="1">
        <v>1</v>
      </c>
      <c r="F38" s="3" t="s">
        <v>20</v>
      </c>
      <c r="G38" s="1">
        <v>1</v>
      </c>
      <c r="H38" s="3" t="s">
        <v>11</v>
      </c>
      <c r="I38" s="4">
        <v>2600</v>
      </c>
      <c r="J38" s="4">
        <f t="shared" si="5"/>
        <v>2600</v>
      </c>
      <c r="K38" s="1">
        <v>1</v>
      </c>
      <c r="L38" s="3" t="s">
        <v>20</v>
      </c>
      <c r="M38" s="1">
        <v>1</v>
      </c>
      <c r="N38" s="3" t="s">
        <v>11</v>
      </c>
      <c r="O38" s="4">
        <v>2600</v>
      </c>
      <c r="P38" s="4">
        <f t="shared" si="6"/>
        <v>2600</v>
      </c>
      <c r="Q38" s="26"/>
    </row>
    <row r="39" spans="2:17" s="14" customFormat="1" x14ac:dyDescent="0.2">
      <c r="B39" s="56"/>
      <c r="C39" s="1" t="s">
        <v>41</v>
      </c>
      <c r="D39" s="1" t="s">
        <v>66</v>
      </c>
      <c r="E39" s="1">
        <v>1</v>
      </c>
      <c r="F39" s="3" t="s">
        <v>20</v>
      </c>
      <c r="G39" s="1">
        <v>1</v>
      </c>
      <c r="H39" s="3" t="s">
        <v>11</v>
      </c>
      <c r="I39" s="1">
        <v>300</v>
      </c>
      <c r="J39" s="4">
        <f t="shared" si="5"/>
        <v>300</v>
      </c>
      <c r="K39" s="1">
        <v>1</v>
      </c>
      <c r="L39" s="3" t="s">
        <v>20</v>
      </c>
      <c r="M39" s="1">
        <v>1</v>
      </c>
      <c r="N39" s="3" t="s">
        <v>11</v>
      </c>
      <c r="O39" s="1">
        <v>300</v>
      </c>
      <c r="P39" s="4">
        <f t="shared" si="6"/>
        <v>300</v>
      </c>
      <c r="Q39" s="26"/>
    </row>
    <row r="40" spans="2:17" s="14" customFormat="1" x14ac:dyDescent="0.2">
      <c r="B40" s="56"/>
      <c r="C40" s="1" t="s">
        <v>42</v>
      </c>
      <c r="D40" s="1" t="s">
        <v>67</v>
      </c>
      <c r="E40" s="1">
        <v>70</v>
      </c>
      <c r="F40" s="3" t="s">
        <v>20</v>
      </c>
      <c r="G40" s="1">
        <v>1</v>
      </c>
      <c r="H40" s="3" t="s">
        <v>11</v>
      </c>
      <c r="I40" s="1">
        <v>60</v>
      </c>
      <c r="J40" s="4">
        <f t="shared" si="5"/>
        <v>4200</v>
      </c>
      <c r="K40" s="1">
        <v>70</v>
      </c>
      <c r="L40" s="3" t="s">
        <v>20</v>
      </c>
      <c r="M40" s="1">
        <v>1</v>
      </c>
      <c r="N40" s="3" t="s">
        <v>11</v>
      </c>
      <c r="O40" s="1">
        <v>60</v>
      </c>
      <c r="P40" s="4">
        <f t="shared" si="6"/>
        <v>4200</v>
      </c>
      <c r="Q40" s="26"/>
    </row>
    <row r="41" spans="2:17" s="14" customFormat="1" x14ac:dyDescent="0.2">
      <c r="B41" s="56"/>
      <c r="C41" s="1" t="s">
        <v>58</v>
      </c>
      <c r="D41" s="1"/>
      <c r="E41" s="1">
        <v>4</v>
      </c>
      <c r="F41" s="3" t="s">
        <v>55</v>
      </c>
      <c r="G41" s="1">
        <v>1</v>
      </c>
      <c r="H41" s="3" t="s">
        <v>11</v>
      </c>
      <c r="I41" s="1">
        <v>200</v>
      </c>
      <c r="J41" s="4">
        <f t="shared" si="5"/>
        <v>800</v>
      </c>
      <c r="K41" s="1">
        <v>4</v>
      </c>
      <c r="L41" s="3" t="s">
        <v>55</v>
      </c>
      <c r="M41" s="1">
        <v>1</v>
      </c>
      <c r="N41" s="3" t="s">
        <v>11</v>
      </c>
      <c r="O41" s="1">
        <v>200</v>
      </c>
      <c r="P41" s="4">
        <f t="shared" si="6"/>
        <v>800</v>
      </c>
      <c r="Q41" s="26"/>
    </row>
    <row r="42" spans="2:17" s="14" customFormat="1" x14ac:dyDescent="0.2">
      <c r="B42" s="56"/>
      <c r="C42" s="1" t="s">
        <v>43</v>
      </c>
      <c r="D42" s="1" t="s">
        <v>68</v>
      </c>
      <c r="E42" s="1">
        <v>4</v>
      </c>
      <c r="F42" s="3" t="s">
        <v>20</v>
      </c>
      <c r="G42" s="1">
        <v>1</v>
      </c>
      <c r="H42" s="3" t="s">
        <v>11</v>
      </c>
      <c r="I42" s="1">
        <v>240</v>
      </c>
      <c r="J42" s="4">
        <f t="shared" si="5"/>
        <v>960</v>
      </c>
      <c r="K42" s="1">
        <v>4</v>
      </c>
      <c r="L42" s="3" t="s">
        <v>20</v>
      </c>
      <c r="M42" s="1">
        <v>1</v>
      </c>
      <c r="N42" s="3" t="s">
        <v>11</v>
      </c>
      <c r="O42" s="1">
        <v>240</v>
      </c>
      <c r="P42" s="4">
        <f t="shared" si="6"/>
        <v>960</v>
      </c>
      <c r="Q42" s="26"/>
    </row>
    <row r="43" spans="2:17" s="14" customFormat="1" x14ac:dyDescent="0.2">
      <c r="B43" s="56"/>
      <c r="C43" s="1" t="s">
        <v>38</v>
      </c>
      <c r="D43" s="1"/>
      <c r="E43" s="1">
        <v>1</v>
      </c>
      <c r="F43" s="3" t="s">
        <v>29</v>
      </c>
      <c r="G43" s="1">
        <v>1</v>
      </c>
      <c r="H43" s="3" t="s">
        <v>92</v>
      </c>
      <c r="I43" s="1">
        <v>800</v>
      </c>
      <c r="J43" s="4">
        <f t="shared" si="5"/>
        <v>800</v>
      </c>
      <c r="K43" s="1">
        <v>1</v>
      </c>
      <c r="L43" s="3" t="s">
        <v>29</v>
      </c>
      <c r="M43" s="1">
        <v>1</v>
      </c>
      <c r="N43" s="3" t="s">
        <v>11</v>
      </c>
      <c r="O43" s="1">
        <v>800</v>
      </c>
      <c r="P43" s="4">
        <f t="shared" si="6"/>
        <v>800</v>
      </c>
      <c r="Q43" s="26"/>
    </row>
    <row r="44" spans="2:17" s="14" customFormat="1" x14ac:dyDescent="0.2">
      <c r="B44" s="56"/>
      <c r="C44" s="1" t="s">
        <v>44</v>
      </c>
      <c r="D44" s="1"/>
      <c r="E44" s="1">
        <v>1</v>
      </c>
      <c r="F44" s="3" t="s">
        <v>15</v>
      </c>
      <c r="G44" s="1">
        <v>2</v>
      </c>
      <c r="H44" s="3" t="s">
        <v>48</v>
      </c>
      <c r="I44" s="1">
        <v>500</v>
      </c>
      <c r="J44" s="4">
        <f t="shared" si="5"/>
        <v>1000</v>
      </c>
      <c r="K44" s="1">
        <v>1</v>
      </c>
      <c r="L44" s="3" t="s">
        <v>15</v>
      </c>
      <c r="M44" s="1">
        <v>2</v>
      </c>
      <c r="N44" s="3" t="s">
        <v>48</v>
      </c>
      <c r="O44" s="1">
        <v>500</v>
      </c>
      <c r="P44" s="4">
        <f t="shared" si="6"/>
        <v>1000</v>
      </c>
      <c r="Q44" s="26"/>
    </row>
    <row r="45" spans="2:17" s="14" customFormat="1" x14ac:dyDescent="0.2">
      <c r="B45" s="56"/>
      <c r="C45" s="1" t="s">
        <v>45</v>
      </c>
      <c r="D45" s="1"/>
      <c r="E45" s="1">
        <v>1</v>
      </c>
      <c r="F45" s="3" t="s">
        <v>15</v>
      </c>
      <c r="G45" s="1">
        <v>2</v>
      </c>
      <c r="H45" s="3" t="s">
        <v>48</v>
      </c>
      <c r="I45" s="1">
        <v>500</v>
      </c>
      <c r="J45" s="4">
        <f t="shared" si="5"/>
        <v>1000</v>
      </c>
      <c r="K45" s="1">
        <v>1</v>
      </c>
      <c r="L45" s="3" t="s">
        <v>15</v>
      </c>
      <c r="M45" s="1">
        <v>2</v>
      </c>
      <c r="N45" s="3" t="s">
        <v>48</v>
      </c>
      <c r="O45" s="1">
        <v>500</v>
      </c>
      <c r="P45" s="4">
        <f t="shared" si="6"/>
        <v>1000</v>
      </c>
      <c r="Q45" s="26"/>
    </row>
    <row r="46" spans="2:17" s="14" customFormat="1" x14ac:dyDescent="0.2">
      <c r="B46" s="56"/>
      <c r="C46" s="1" t="s">
        <v>46</v>
      </c>
      <c r="D46" s="1"/>
      <c r="E46" s="1">
        <v>4</v>
      </c>
      <c r="F46" s="3" t="s">
        <v>15</v>
      </c>
      <c r="G46" s="1">
        <v>2</v>
      </c>
      <c r="H46" s="3" t="s">
        <v>48</v>
      </c>
      <c r="I46" s="1">
        <v>350</v>
      </c>
      <c r="J46" s="4">
        <f t="shared" si="5"/>
        <v>2800</v>
      </c>
      <c r="K46" s="1">
        <v>4</v>
      </c>
      <c r="L46" s="3" t="s">
        <v>15</v>
      </c>
      <c r="M46" s="1">
        <v>2</v>
      </c>
      <c r="N46" s="3" t="s">
        <v>48</v>
      </c>
      <c r="O46" s="1">
        <v>350</v>
      </c>
      <c r="P46" s="4">
        <f t="shared" si="6"/>
        <v>2800</v>
      </c>
      <c r="Q46" s="26"/>
    </row>
    <row r="47" spans="2:17" s="14" customFormat="1" x14ac:dyDescent="0.2">
      <c r="B47" s="56"/>
      <c r="C47" s="1" t="s">
        <v>47</v>
      </c>
      <c r="D47" s="1"/>
      <c r="E47" s="1">
        <v>2</v>
      </c>
      <c r="F47" s="3" t="s">
        <v>28</v>
      </c>
      <c r="G47" s="1">
        <v>2</v>
      </c>
      <c r="H47" s="3" t="s">
        <v>48</v>
      </c>
      <c r="I47" s="1">
        <v>800</v>
      </c>
      <c r="J47" s="4">
        <f t="shared" si="5"/>
        <v>3200</v>
      </c>
      <c r="K47" s="1">
        <v>2</v>
      </c>
      <c r="L47" s="3" t="s">
        <v>28</v>
      </c>
      <c r="M47" s="1">
        <v>2</v>
      </c>
      <c r="N47" s="3" t="s">
        <v>48</v>
      </c>
      <c r="O47" s="1">
        <v>800</v>
      </c>
      <c r="P47" s="4">
        <f t="shared" si="6"/>
        <v>3200</v>
      </c>
      <c r="Q47" s="26"/>
    </row>
    <row r="48" spans="2:17" s="14" customFormat="1" x14ac:dyDescent="0.2">
      <c r="B48" s="56"/>
      <c r="C48" s="57" t="s">
        <v>99</v>
      </c>
      <c r="D48" s="57"/>
      <c r="E48" s="7"/>
      <c r="F48" s="7"/>
      <c r="G48" s="7"/>
      <c r="H48" s="7"/>
      <c r="I48" s="7"/>
      <c r="J48" s="7">
        <f>SUM(J28:J47)</f>
        <v>39910</v>
      </c>
      <c r="K48" s="7"/>
      <c r="L48" s="7"/>
      <c r="M48" s="7"/>
      <c r="N48" s="7"/>
      <c r="O48" s="7"/>
      <c r="P48" s="7">
        <f>SUM(P28:P47)</f>
        <v>40410</v>
      </c>
      <c r="Q48" s="26"/>
    </row>
    <row r="49" spans="1:17" s="14" customFormat="1" x14ac:dyDescent="0.2">
      <c r="A49" s="14" t="s">
        <v>146</v>
      </c>
      <c r="B49" s="56" t="s">
        <v>100</v>
      </c>
      <c r="C49" s="6" t="s">
        <v>22</v>
      </c>
      <c r="D49" s="6" t="s">
        <v>78</v>
      </c>
      <c r="E49" s="2">
        <v>4</v>
      </c>
      <c r="F49" s="3" t="s">
        <v>20</v>
      </c>
      <c r="G49" s="15">
        <v>1</v>
      </c>
      <c r="H49" s="3" t="s">
        <v>11</v>
      </c>
      <c r="I49" s="6">
        <v>100</v>
      </c>
      <c r="J49" s="4">
        <f t="shared" ref="J49" si="8">I49*G49*E49</f>
        <v>400</v>
      </c>
      <c r="K49" s="2">
        <v>4</v>
      </c>
      <c r="L49" s="3" t="s">
        <v>20</v>
      </c>
      <c r="M49" s="15">
        <v>1</v>
      </c>
      <c r="N49" s="3" t="s">
        <v>11</v>
      </c>
      <c r="O49" s="6">
        <v>100</v>
      </c>
      <c r="P49" s="4">
        <f t="shared" ref="P49" si="9">O49*M49*K49</f>
        <v>400</v>
      </c>
      <c r="Q49" s="26"/>
    </row>
    <row r="50" spans="1:17" s="14" customFormat="1" x14ac:dyDescent="0.2">
      <c r="B50" s="56"/>
      <c r="C50" s="6" t="s">
        <v>22</v>
      </c>
      <c r="D50" s="6" t="s">
        <v>50</v>
      </c>
      <c r="E50" s="2">
        <v>150</v>
      </c>
      <c r="F50" s="3" t="s">
        <v>20</v>
      </c>
      <c r="G50" s="15">
        <v>1</v>
      </c>
      <c r="H50" s="3" t="s">
        <v>11</v>
      </c>
      <c r="I50" s="6">
        <v>17.5</v>
      </c>
      <c r="J50" s="4">
        <f t="shared" ref="J50:J59" si="10">I50*G50*E50</f>
        <v>2625</v>
      </c>
      <c r="K50" s="2">
        <v>150</v>
      </c>
      <c r="L50" s="3" t="s">
        <v>20</v>
      </c>
      <c r="M50" s="15">
        <v>1</v>
      </c>
      <c r="N50" s="3" t="s">
        <v>11</v>
      </c>
      <c r="O50" s="6">
        <v>17.5</v>
      </c>
      <c r="P50" s="4">
        <f t="shared" ref="P50:P59" si="11">O50*M50*K50</f>
        <v>2625</v>
      </c>
      <c r="Q50" s="26"/>
    </row>
    <row r="51" spans="1:17" s="14" customFormat="1" x14ac:dyDescent="0.2">
      <c r="B51" s="56"/>
      <c r="C51" s="6" t="s">
        <v>22</v>
      </c>
      <c r="D51" s="6" t="s">
        <v>23</v>
      </c>
      <c r="E51" s="2">
        <v>4</v>
      </c>
      <c r="F51" s="3" t="s">
        <v>20</v>
      </c>
      <c r="G51" s="15">
        <v>0</v>
      </c>
      <c r="H51" s="3" t="s">
        <v>11</v>
      </c>
      <c r="I51" s="6">
        <v>38</v>
      </c>
      <c r="J51" s="4">
        <f t="shared" si="10"/>
        <v>0</v>
      </c>
      <c r="K51" s="2">
        <v>4</v>
      </c>
      <c r="L51" s="3" t="s">
        <v>20</v>
      </c>
      <c r="M51" s="15">
        <v>0</v>
      </c>
      <c r="N51" s="3" t="s">
        <v>11</v>
      </c>
      <c r="O51" s="6">
        <v>38</v>
      </c>
      <c r="P51" s="4">
        <f t="shared" si="11"/>
        <v>0</v>
      </c>
      <c r="Q51" s="26"/>
    </row>
    <row r="52" spans="1:17" s="14" customFormat="1" x14ac:dyDescent="0.2">
      <c r="B52" s="56"/>
      <c r="C52" s="6" t="s">
        <v>22</v>
      </c>
      <c r="D52" s="6" t="s">
        <v>24</v>
      </c>
      <c r="E52" s="2">
        <v>10</v>
      </c>
      <c r="F52" s="3" t="s">
        <v>20</v>
      </c>
      <c r="G52" s="15">
        <v>0</v>
      </c>
      <c r="H52" s="3" t="s">
        <v>11</v>
      </c>
      <c r="I52" s="6">
        <v>125</v>
      </c>
      <c r="J52" s="4">
        <f t="shared" si="10"/>
        <v>0</v>
      </c>
      <c r="K52" s="2">
        <v>10</v>
      </c>
      <c r="L52" s="3" t="s">
        <v>20</v>
      </c>
      <c r="M52" s="15">
        <v>0</v>
      </c>
      <c r="N52" s="3" t="s">
        <v>11</v>
      </c>
      <c r="O52" s="6">
        <v>125</v>
      </c>
      <c r="P52" s="4">
        <f t="shared" si="11"/>
        <v>0</v>
      </c>
      <c r="Q52" s="26"/>
    </row>
    <row r="53" spans="1:17" s="14" customFormat="1" x14ac:dyDescent="0.2">
      <c r="B53" s="56"/>
      <c r="C53" s="6" t="s">
        <v>22</v>
      </c>
      <c r="D53" s="6" t="s">
        <v>135</v>
      </c>
      <c r="E53" s="2"/>
      <c r="F53" s="3"/>
      <c r="G53" s="15"/>
      <c r="H53" s="3"/>
      <c r="I53" s="6"/>
      <c r="J53" s="4"/>
      <c r="K53" s="39">
        <v>80</v>
      </c>
      <c r="L53" s="40" t="s">
        <v>136</v>
      </c>
      <c r="M53" s="41">
        <v>1</v>
      </c>
      <c r="N53" s="40" t="s">
        <v>21</v>
      </c>
      <c r="O53" s="34">
        <v>2</v>
      </c>
      <c r="P53" s="32">
        <f t="shared" ref="P53:P58" si="12">O53*M53*K53</f>
        <v>160</v>
      </c>
      <c r="Q53" s="42" t="s">
        <v>138</v>
      </c>
    </row>
    <row r="54" spans="1:17" s="14" customFormat="1" x14ac:dyDescent="0.2">
      <c r="B54" s="56"/>
      <c r="C54" s="6" t="s">
        <v>22</v>
      </c>
      <c r="D54" s="6" t="s">
        <v>137</v>
      </c>
      <c r="E54" s="2"/>
      <c r="F54" s="3"/>
      <c r="G54" s="15"/>
      <c r="H54" s="3"/>
      <c r="I54" s="6"/>
      <c r="J54" s="4"/>
      <c r="K54" s="39">
        <v>2000</v>
      </c>
      <c r="L54" s="40" t="s">
        <v>136</v>
      </c>
      <c r="M54" s="41">
        <v>1</v>
      </c>
      <c r="N54" s="40" t="s">
        <v>21</v>
      </c>
      <c r="O54" s="34">
        <v>5.7</v>
      </c>
      <c r="P54" s="32">
        <f t="shared" ref="P54" si="13">O54*M54*K54</f>
        <v>11400</v>
      </c>
      <c r="Q54" s="42" t="s">
        <v>138</v>
      </c>
    </row>
    <row r="55" spans="1:17" s="14" customFormat="1" x14ac:dyDescent="0.2">
      <c r="B55" s="56"/>
      <c r="C55" s="6" t="s">
        <v>22</v>
      </c>
      <c r="D55" s="6" t="s">
        <v>142</v>
      </c>
      <c r="E55" s="2"/>
      <c r="F55" s="3"/>
      <c r="G55" s="15"/>
      <c r="H55" s="3"/>
      <c r="I55" s="6"/>
      <c r="J55" s="4"/>
      <c r="K55" s="39">
        <v>2</v>
      </c>
      <c r="L55" s="40" t="s">
        <v>57</v>
      </c>
      <c r="M55" s="41">
        <v>1</v>
      </c>
      <c r="N55" s="40" t="s">
        <v>21</v>
      </c>
      <c r="O55" s="34">
        <v>400</v>
      </c>
      <c r="P55" s="32">
        <f t="shared" si="12"/>
        <v>800</v>
      </c>
      <c r="Q55" s="42" t="s">
        <v>138</v>
      </c>
    </row>
    <row r="56" spans="1:17" s="14" customFormat="1" x14ac:dyDescent="0.2">
      <c r="B56" s="56"/>
      <c r="C56" s="6" t="s">
        <v>22</v>
      </c>
      <c r="D56" s="6" t="s">
        <v>153</v>
      </c>
      <c r="E56" s="2"/>
      <c r="F56" s="3"/>
      <c r="G56" s="15"/>
      <c r="H56" s="3"/>
      <c r="I56" s="6"/>
      <c r="J56" s="4"/>
      <c r="K56" s="39">
        <v>1</v>
      </c>
      <c r="L56" s="40" t="s">
        <v>21</v>
      </c>
      <c r="M56" s="41">
        <v>1</v>
      </c>
      <c r="N56" s="40" t="s">
        <v>11</v>
      </c>
      <c r="O56" s="34">
        <v>473</v>
      </c>
      <c r="P56" s="32">
        <f t="shared" ref="P56" si="14">O56*M56*K56</f>
        <v>473</v>
      </c>
      <c r="Q56" s="42" t="s">
        <v>138</v>
      </c>
    </row>
    <row r="57" spans="1:17" s="14" customFormat="1" x14ac:dyDescent="0.2">
      <c r="B57" s="56"/>
      <c r="C57" s="6" t="s">
        <v>22</v>
      </c>
      <c r="D57" s="6" t="s">
        <v>143</v>
      </c>
      <c r="E57" s="2"/>
      <c r="F57" s="3"/>
      <c r="G57" s="15"/>
      <c r="H57" s="3"/>
      <c r="I57" s="6"/>
      <c r="J57" s="4"/>
      <c r="K57" s="39">
        <v>1</v>
      </c>
      <c r="L57" s="40" t="s">
        <v>21</v>
      </c>
      <c r="M57" s="41">
        <v>1</v>
      </c>
      <c r="N57" s="40" t="s">
        <v>11</v>
      </c>
      <c r="O57" s="34">
        <f>99+119+32.9</f>
        <v>250.9</v>
      </c>
      <c r="P57" s="32">
        <f t="shared" si="12"/>
        <v>250.9</v>
      </c>
      <c r="Q57" s="42" t="s">
        <v>138</v>
      </c>
    </row>
    <row r="58" spans="1:17" s="14" customFormat="1" x14ac:dyDescent="0.2">
      <c r="B58" s="56"/>
      <c r="C58" s="6" t="s">
        <v>22</v>
      </c>
      <c r="D58" s="6" t="s">
        <v>81</v>
      </c>
      <c r="E58" s="2">
        <v>1</v>
      </c>
      <c r="F58" s="3" t="s">
        <v>21</v>
      </c>
      <c r="G58" s="15">
        <v>1</v>
      </c>
      <c r="H58" s="3" t="s">
        <v>11</v>
      </c>
      <c r="I58" s="6">
        <v>500</v>
      </c>
      <c r="J58" s="4">
        <f t="shared" ref="J58" si="15">I58*G58*E58</f>
        <v>500</v>
      </c>
      <c r="K58" s="45">
        <v>0</v>
      </c>
      <c r="L58" s="46" t="s">
        <v>21</v>
      </c>
      <c r="M58" s="47">
        <v>0</v>
      </c>
      <c r="N58" s="46" t="s">
        <v>11</v>
      </c>
      <c r="O58" s="48">
        <v>0</v>
      </c>
      <c r="P58" s="49">
        <f t="shared" si="12"/>
        <v>0</v>
      </c>
      <c r="Q58" s="50" t="s">
        <v>151</v>
      </c>
    </row>
    <row r="59" spans="1:17" s="14" customFormat="1" x14ac:dyDescent="0.2">
      <c r="B59" s="56"/>
      <c r="C59" s="6" t="s">
        <v>154</v>
      </c>
      <c r="D59" s="6" t="s">
        <v>155</v>
      </c>
      <c r="E59" s="2"/>
      <c r="F59" s="3"/>
      <c r="G59" s="15"/>
      <c r="H59" s="3"/>
      <c r="I59" s="6"/>
      <c r="J59" s="4"/>
      <c r="K59" s="39">
        <v>1</v>
      </c>
      <c r="L59" s="40" t="s">
        <v>21</v>
      </c>
      <c r="M59" s="41">
        <v>1</v>
      </c>
      <c r="N59" s="40" t="s">
        <v>29</v>
      </c>
      <c r="O59" s="34">
        <v>379</v>
      </c>
      <c r="P59" s="32">
        <f t="shared" si="11"/>
        <v>379</v>
      </c>
      <c r="Q59" s="42" t="s">
        <v>156</v>
      </c>
    </row>
    <row r="60" spans="1:17" s="14" customFormat="1" x14ac:dyDescent="0.2">
      <c r="B60" s="56"/>
      <c r="C60" s="57" t="s">
        <v>101</v>
      </c>
      <c r="D60" s="57"/>
      <c r="E60" s="7"/>
      <c r="F60" s="7"/>
      <c r="G60" s="7"/>
      <c r="H60" s="7"/>
      <c r="I60" s="7"/>
      <c r="J60" s="7">
        <f>SUM(J49:J59)</f>
        <v>3525</v>
      </c>
      <c r="K60" s="7"/>
      <c r="L60" s="7"/>
      <c r="M60" s="7"/>
      <c r="N60" s="7"/>
      <c r="O60" s="7"/>
      <c r="P60" s="7">
        <f>SUM(P49:P59)</f>
        <v>16487.900000000001</v>
      </c>
      <c r="Q60" s="26"/>
    </row>
    <row r="61" spans="1:17" s="14" customFormat="1" x14ac:dyDescent="0.2">
      <c r="B61" s="56" t="s">
        <v>102</v>
      </c>
      <c r="C61" s="6" t="s">
        <v>103</v>
      </c>
      <c r="D61" s="5" t="s">
        <v>104</v>
      </c>
      <c r="E61" s="2">
        <v>1</v>
      </c>
      <c r="F61" s="3" t="s">
        <v>8</v>
      </c>
      <c r="G61" s="2">
        <v>1</v>
      </c>
      <c r="H61" s="3" t="s">
        <v>11</v>
      </c>
      <c r="I61" s="4">
        <v>2800</v>
      </c>
      <c r="J61" s="4">
        <f t="shared" ref="J61:J65" si="16">I61*G61*E61</f>
        <v>2800</v>
      </c>
      <c r="K61" s="2">
        <v>1</v>
      </c>
      <c r="L61" s="3" t="s">
        <v>8</v>
      </c>
      <c r="M61" s="2">
        <v>1</v>
      </c>
      <c r="N61" s="3" t="s">
        <v>11</v>
      </c>
      <c r="O61" s="4">
        <v>2800</v>
      </c>
      <c r="P61" s="4">
        <f t="shared" ref="P61:P68" si="17">O61*M61*K61</f>
        <v>2800</v>
      </c>
      <c r="Q61" s="26"/>
    </row>
    <row r="62" spans="1:17" s="14" customFormat="1" x14ac:dyDescent="0.2">
      <c r="B62" s="56"/>
      <c r="C62" s="6" t="s">
        <v>105</v>
      </c>
      <c r="D62" s="5"/>
      <c r="E62" s="2">
        <v>2</v>
      </c>
      <c r="F62" s="3" t="s">
        <v>8</v>
      </c>
      <c r="G62" s="2">
        <v>1</v>
      </c>
      <c r="H62" s="3" t="s">
        <v>11</v>
      </c>
      <c r="I62" s="4">
        <v>800</v>
      </c>
      <c r="J62" s="4">
        <f t="shared" si="16"/>
        <v>1600</v>
      </c>
      <c r="K62" s="2">
        <v>2</v>
      </c>
      <c r="L62" s="3" t="s">
        <v>8</v>
      </c>
      <c r="M62" s="2">
        <v>1</v>
      </c>
      <c r="N62" s="3" t="s">
        <v>11</v>
      </c>
      <c r="O62" s="4">
        <v>800</v>
      </c>
      <c r="P62" s="4">
        <f t="shared" si="17"/>
        <v>1600</v>
      </c>
      <c r="Q62" s="26"/>
    </row>
    <row r="63" spans="1:17" s="14" customFormat="1" x14ac:dyDescent="0.2">
      <c r="B63" s="56"/>
      <c r="C63" s="6" t="s">
        <v>106</v>
      </c>
      <c r="D63" s="5" t="s">
        <v>122</v>
      </c>
      <c r="E63" s="2">
        <v>1</v>
      </c>
      <c r="F63" s="3" t="s">
        <v>15</v>
      </c>
      <c r="G63" s="2">
        <v>1</v>
      </c>
      <c r="H63" s="3" t="s">
        <v>16</v>
      </c>
      <c r="I63" s="4">
        <v>7000</v>
      </c>
      <c r="J63" s="4">
        <f t="shared" si="16"/>
        <v>7000</v>
      </c>
      <c r="K63" s="2">
        <v>1</v>
      </c>
      <c r="L63" s="3" t="s">
        <v>15</v>
      </c>
      <c r="M63" s="2">
        <v>1</v>
      </c>
      <c r="N63" s="3" t="s">
        <v>16</v>
      </c>
      <c r="O63" s="4">
        <v>7000</v>
      </c>
      <c r="P63" s="4">
        <f t="shared" si="17"/>
        <v>7000</v>
      </c>
      <c r="Q63" s="26"/>
    </row>
    <row r="64" spans="1:17" s="14" customFormat="1" x14ac:dyDescent="0.2">
      <c r="B64" s="56"/>
      <c r="C64" s="6" t="s">
        <v>106</v>
      </c>
      <c r="D64" s="5" t="s">
        <v>107</v>
      </c>
      <c r="E64" s="2">
        <v>0</v>
      </c>
      <c r="F64" s="3" t="s">
        <v>15</v>
      </c>
      <c r="G64" s="2">
        <v>0</v>
      </c>
      <c r="H64" s="3" t="s">
        <v>16</v>
      </c>
      <c r="I64" s="4">
        <v>2800</v>
      </c>
      <c r="J64" s="4">
        <f t="shared" si="16"/>
        <v>0</v>
      </c>
      <c r="K64" s="2">
        <v>0</v>
      </c>
      <c r="L64" s="3" t="s">
        <v>15</v>
      </c>
      <c r="M64" s="2">
        <v>0</v>
      </c>
      <c r="N64" s="3" t="s">
        <v>16</v>
      </c>
      <c r="O64" s="4">
        <v>2800</v>
      </c>
      <c r="P64" s="4">
        <f t="shared" si="17"/>
        <v>0</v>
      </c>
      <c r="Q64" s="26"/>
    </row>
    <row r="65" spans="2:17" s="14" customFormat="1" x14ac:dyDescent="0.2">
      <c r="B65" s="56"/>
      <c r="C65" s="6" t="s">
        <v>106</v>
      </c>
      <c r="D65" s="5" t="s">
        <v>123</v>
      </c>
      <c r="E65" s="2">
        <v>1</v>
      </c>
      <c r="F65" s="3" t="s">
        <v>82</v>
      </c>
      <c r="G65" s="2">
        <v>1</v>
      </c>
      <c r="H65" s="3" t="s">
        <v>16</v>
      </c>
      <c r="I65" s="4">
        <v>14000</v>
      </c>
      <c r="J65" s="4">
        <f t="shared" si="16"/>
        <v>14000</v>
      </c>
      <c r="K65" s="2">
        <v>1</v>
      </c>
      <c r="L65" s="3" t="s">
        <v>82</v>
      </c>
      <c r="M65" s="2">
        <v>1</v>
      </c>
      <c r="N65" s="3" t="s">
        <v>16</v>
      </c>
      <c r="O65" s="4">
        <v>14000</v>
      </c>
      <c r="P65" s="4">
        <f t="shared" si="17"/>
        <v>14000</v>
      </c>
      <c r="Q65" s="26"/>
    </row>
    <row r="66" spans="2:17" s="14" customFormat="1" x14ac:dyDescent="0.2">
      <c r="B66" s="56"/>
      <c r="C66" s="6" t="s">
        <v>106</v>
      </c>
      <c r="D66" s="5" t="s">
        <v>124</v>
      </c>
      <c r="E66" s="2">
        <v>2</v>
      </c>
      <c r="F66" s="3" t="s">
        <v>15</v>
      </c>
      <c r="G66" s="2">
        <v>1</v>
      </c>
      <c r="H66" s="3" t="s">
        <v>16</v>
      </c>
      <c r="I66" s="4">
        <v>2000</v>
      </c>
      <c r="J66" s="4">
        <f t="shared" ref="J66" si="18">I66*G66*E66</f>
        <v>4000</v>
      </c>
      <c r="K66" s="2">
        <v>2</v>
      </c>
      <c r="L66" s="3" t="s">
        <v>15</v>
      </c>
      <c r="M66" s="2">
        <v>1</v>
      </c>
      <c r="N66" s="3" t="s">
        <v>16</v>
      </c>
      <c r="O66" s="4">
        <v>2000</v>
      </c>
      <c r="P66" s="4">
        <f t="shared" ref="P66:P67" si="19">O66*M66*K66</f>
        <v>4000</v>
      </c>
      <c r="Q66" s="26"/>
    </row>
    <row r="67" spans="2:17" s="14" customFormat="1" x14ac:dyDescent="0.2">
      <c r="B67" s="56"/>
      <c r="C67" s="6" t="s">
        <v>139</v>
      </c>
      <c r="D67" s="5" t="s">
        <v>149</v>
      </c>
      <c r="E67" s="2"/>
      <c r="F67" s="3"/>
      <c r="G67" s="2"/>
      <c r="H67" s="3"/>
      <c r="I67" s="4"/>
      <c r="J67" s="4"/>
      <c r="K67" s="39">
        <v>2</v>
      </c>
      <c r="L67" s="40" t="s">
        <v>15</v>
      </c>
      <c r="M67" s="41">
        <v>1</v>
      </c>
      <c r="N67" s="40" t="s">
        <v>16</v>
      </c>
      <c r="O67" s="32">
        <v>500</v>
      </c>
      <c r="P67" s="32">
        <f t="shared" si="19"/>
        <v>1000</v>
      </c>
      <c r="Q67" s="42" t="s">
        <v>150</v>
      </c>
    </row>
    <row r="68" spans="2:17" s="14" customFormat="1" x14ac:dyDescent="0.2">
      <c r="B68" s="56"/>
      <c r="C68" s="6" t="s">
        <v>139</v>
      </c>
      <c r="D68" s="5" t="s">
        <v>140</v>
      </c>
      <c r="E68" s="2"/>
      <c r="F68" s="3"/>
      <c r="G68" s="2"/>
      <c r="H68" s="3"/>
      <c r="I68" s="4"/>
      <c r="J68" s="4"/>
      <c r="K68" s="39">
        <v>1</v>
      </c>
      <c r="L68" s="40" t="s">
        <v>15</v>
      </c>
      <c r="M68" s="41">
        <v>1</v>
      </c>
      <c r="N68" s="40" t="s">
        <v>16</v>
      </c>
      <c r="O68" s="32">
        <v>1500</v>
      </c>
      <c r="P68" s="32">
        <f t="shared" si="17"/>
        <v>1500</v>
      </c>
      <c r="Q68" s="42" t="s">
        <v>141</v>
      </c>
    </row>
    <row r="69" spans="2:17" s="14" customFormat="1" x14ac:dyDescent="0.2">
      <c r="B69" s="56"/>
      <c r="C69" s="57" t="s">
        <v>108</v>
      </c>
      <c r="D69" s="57"/>
      <c r="E69" s="8"/>
      <c r="F69" s="8"/>
      <c r="G69" s="8"/>
      <c r="H69" s="8"/>
      <c r="I69" s="8"/>
      <c r="J69" s="8">
        <f>SUM(J61:J68)</f>
        <v>29400</v>
      </c>
      <c r="K69" s="8"/>
      <c r="L69" s="8"/>
      <c r="M69" s="8"/>
      <c r="N69" s="8"/>
      <c r="O69" s="8"/>
      <c r="P69" s="8">
        <f>SUM(P61:P68)</f>
        <v>31900</v>
      </c>
      <c r="Q69" s="26"/>
    </row>
    <row r="70" spans="2:17" x14ac:dyDescent="0.25">
      <c r="B70" s="56" t="s">
        <v>109</v>
      </c>
      <c r="C70" s="6" t="s">
        <v>110</v>
      </c>
      <c r="D70" s="6"/>
      <c r="E70" s="2">
        <v>1</v>
      </c>
      <c r="F70" s="3" t="s">
        <v>21</v>
      </c>
      <c r="G70" s="15">
        <v>1</v>
      </c>
      <c r="H70" s="3" t="s">
        <v>11</v>
      </c>
      <c r="I70" s="3">
        <v>7500</v>
      </c>
      <c r="J70" s="3">
        <f t="shared" ref="J70:J71" si="20">I70*G70*E70</f>
        <v>7500</v>
      </c>
      <c r="K70" s="2">
        <v>1</v>
      </c>
      <c r="L70" s="3" t="s">
        <v>21</v>
      </c>
      <c r="M70" s="15">
        <v>1</v>
      </c>
      <c r="N70" s="3" t="s">
        <v>11</v>
      </c>
      <c r="O70" s="3">
        <v>7500</v>
      </c>
      <c r="P70" s="3">
        <f t="shared" ref="P70:P71" si="21">O70*M70*K70</f>
        <v>7500</v>
      </c>
      <c r="Q70" s="28"/>
    </row>
    <row r="71" spans="2:17" x14ac:dyDescent="0.25">
      <c r="B71" s="56"/>
      <c r="C71" s="6" t="s">
        <v>56</v>
      </c>
      <c r="D71" s="6"/>
      <c r="E71" s="2">
        <v>2</v>
      </c>
      <c r="F71" s="3" t="s">
        <v>57</v>
      </c>
      <c r="G71" s="15">
        <v>1</v>
      </c>
      <c r="H71" s="3" t="s">
        <v>11</v>
      </c>
      <c r="I71" s="6">
        <v>1800</v>
      </c>
      <c r="J71" s="4">
        <f t="shared" si="20"/>
        <v>3600</v>
      </c>
      <c r="K71" s="2">
        <v>2</v>
      </c>
      <c r="L71" s="3" t="s">
        <v>57</v>
      </c>
      <c r="M71" s="15">
        <v>1</v>
      </c>
      <c r="N71" s="3" t="s">
        <v>11</v>
      </c>
      <c r="O71" s="6">
        <v>1800</v>
      </c>
      <c r="P71" s="4">
        <f t="shared" si="21"/>
        <v>3600</v>
      </c>
      <c r="Q71" s="28"/>
    </row>
    <row r="72" spans="2:17" x14ac:dyDescent="0.25">
      <c r="B72" s="56"/>
      <c r="C72" s="57" t="s">
        <v>111</v>
      </c>
      <c r="D72" s="57"/>
      <c r="E72" s="8"/>
      <c r="F72" s="8"/>
      <c r="G72" s="8"/>
      <c r="H72" s="8"/>
      <c r="I72" s="8"/>
      <c r="J72" s="8">
        <f>SUM(J70:J71)</f>
        <v>11100</v>
      </c>
      <c r="K72" s="8"/>
      <c r="L72" s="8"/>
      <c r="M72" s="8"/>
      <c r="N72" s="8"/>
      <c r="O72" s="8"/>
      <c r="P72" s="8">
        <f>SUM(P70:P71)</f>
        <v>11100</v>
      </c>
      <c r="Q72" s="26"/>
    </row>
    <row r="73" spans="2:17" s="14" customFormat="1" x14ac:dyDescent="0.2">
      <c r="B73" s="56" t="s">
        <v>112</v>
      </c>
      <c r="C73" s="6" t="s">
        <v>17</v>
      </c>
      <c r="D73" s="5" t="s">
        <v>18</v>
      </c>
      <c r="E73" s="2">
        <v>2</v>
      </c>
      <c r="F73" s="3" t="s">
        <v>8</v>
      </c>
      <c r="G73" s="2">
        <v>1</v>
      </c>
      <c r="H73" s="3" t="s">
        <v>113</v>
      </c>
      <c r="I73" s="4">
        <v>1200</v>
      </c>
      <c r="J73" s="4">
        <f>E73*G73*I73</f>
        <v>2400</v>
      </c>
      <c r="K73" s="2">
        <v>2</v>
      </c>
      <c r="L73" s="3" t="s">
        <v>8</v>
      </c>
      <c r="M73" s="2">
        <v>1</v>
      </c>
      <c r="N73" s="3" t="s">
        <v>113</v>
      </c>
      <c r="O73" s="4">
        <v>1200</v>
      </c>
      <c r="P73" s="4">
        <f>K73*M73*O73</f>
        <v>2400</v>
      </c>
      <c r="Q73" s="26"/>
    </row>
    <row r="74" spans="2:17" s="14" customFormat="1" x14ac:dyDescent="0.2">
      <c r="B74" s="56"/>
      <c r="C74" s="6" t="s">
        <v>17</v>
      </c>
      <c r="D74" s="1" t="s">
        <v>19</v>
      </c>
      <c r="E74" s="2">
        <v>2</v>
      </c>
      <c r="F74" s="3" t="s">
        <v>8</v>
      </c>
      <c r="G74" s="2">
        <v>2</v>
      </c>
      <c r="H74" s="3" t="s">
        <v>114</v>
      </c>
      <c r="I74" s="4">
        <v>500</v>
      </c>
      <c r="J74" s="4">
        <f t="shared" ref="J74" si="22">E74*G74*I74</f>
        <v>2000</v>
      </c>
      <c r="K74" s="2">
        <v>2</v>
      </c>
      <c r="L74" s="3" t="s">
        <v>8</v>
      </c>
      <c r="M74" s="2">
        <v>2</v>
      </c>
      <c r="N74" s="3" t="s">
        <v>114</v>
      </c>
      <c r="O74" s="4">
        <v>500</v>
      </c>
      <c r="P74" s="4">
        <f t="shared" ref="P74" si="23">K74*M74*O74</f>
        <v>2000</v>
      </c>
      <c r="Q74" s="26"/>
    </row>
    <row r="75" spans="2:17" s="14" customFormat="1" x14ac:dyDescent="0.2">
      <c r="B75" s="56"/>
      <c r="C75" s="57" t="s">
        <v>115</v>
      </c>
      <c r="D75" s="57"/>
      <c r="E75" s="8"/>
      <c r="F75" s="8"/>
      <c r="G75" s="8"/>
      <c r="H75" s="8"/>
      <c r="I75" s="8"/>
      <c r="J75" s="8">
        <f>SUM(J73:J74)</f>
        <v>4400</v>
      </c>
      <c r="K75" s="8"/>
      <c r="L75" s="8"/>
      <c r="M75" s="8"/>
      <c r="N75" s="8"/>
      <c r="O75" s="8"/>
      <c r="P75" s="8">
        <f>SUM(P73:P74)</f>
        <v>4400</v>
      </c>
      <c r="Q75" s="26"/>
    </row>
    <row r="76" spans="2:17" x14ac:dyDescent="0.25">
      <c r="B76" s="33" t="s">
        <v>116</v>
      </c>
      <c r="C76" s="17">
        <v>0.05</v>
      </c>
      <c r="D76" s="37"/>
      <c r="E76" s="8"/>
      <c r="F76" s="8"/>
      <c r="G76" s="8"/>
      <c r="H76" s="8"/>
      <c r="I76" s="8"/>
      <c r="J76" s="8">
        <f>J9*0.05</f>
        <v>10460</v>
      </c>
      <c r="K76" s="8"/>
      <c r="L76" s="8"/>
      <c r="M76" s="8"/>
      <c r="N76" s="8"/>
      <c r="O76" s="8"/>
      <c r="P76" s="8">
        <f>P9*0.05</f>
        <v>10420</v>
      </c>
      <c r="Q76" s="29"/>
    </row>
    <row r="77" spans="2:17" x14ac:dyDescent="0.25">
      <c r="B77" s="33" t="s">
        <v>117</v>
      </c>
      <c r="C77" s="17">
        <v>0.1</v>
      </c>
      <c r="D77" s="37"/>
      <c r="E77" s="8"/>
      <c r="F77" s="8"/>
      <c r="G77" s="8"/>
      <c r="H77" s="8"/>
      <c r="I77" s="8"/>
      <c r="J77" s="8">
        <f>(J27+J48+J60+J69+J72+J75)*0.1</f>
        <v>13121.5</v>
      </c>
      <c r="K77" s="8"/>
      <c r="L77" s="8"/>
      <c r="M77" s="8"/>
      <c r="N77" s="8"/>
      <c r="O77" s="8"/>
      <c r="P77" s="8">
        <f>(P27+P48+P60+P69+P72+P75)*0.1</f>
        <v>14787.79</v>
      </c>
      <c r="Q77" s="29"/>
    </row>
    <row r="78" spans="2:17" x14ac:dyDescent="0.25">
      <c r="B78" s="33" t="s">
        <v>9</v>
      </c>
      <c r="C78" s="18">
        <v>0.06</v>
      </c>
      <c r="D78" s="37"/>
      <c r="E78" s="8"/>
      <c r="F78" s="8"/>
      <c r="G78" s="8"/>
      <c r="H78" s="8"/>
      <c r="I78" s="8"/>
      <c r="J78" s="8">
        <f>J76*0.06+J77*0.06</f>
        <v>1414.8899999999999</v>
      </c>
      <c r="K78" s="8"/>
      <c r="L78" s="8"/>
      <c r="M78" s="8"/>
      <c r="N78" s="8"/>
      <c r="O78" s="8"/>
      <c r="P78" s="8">
        <f>P76*0.06+P77*0.06</f>
        <v>1512.4674</v>
      </c>
      <c r="Q78" s="30"/>
    </row>
    <row r="79" spans="2:17" x14ac:dyDescent="0.25">
      <c r="B79" s="62" t="s">
        <v>152</v>
      </c>
      <c r="C79" s="63"/>
      <c r="D79" s="63"/>
      <c r="E79" s="23"/>
      <c r="F79" s="23"/>
      <c r="G79" s="23"/>
      <c r="H79" s="23"/>
      <c r="I79" s="23"/>
      <c r="J79" s="8">
        <f>SUM(J76:J78)+J27+J48+J60+J69+J72+J75+J9</f>
        <v>365411.39</v>
      </c>
      <c r="K79" s="23"/>
      <c r="L79" s="23"/>
      <c r="M79" s="23"/>
      <c r="N79" s="23"/>
      <c r="O79" s="23"/>
      <c r="P79" s="8">
        <f>SUM(P76:P78)+P27+P48+P60+P69+P72+P75+P9</f>
        <v>382998.15740000003</v>
      </c>
      <c r="Q79" s="19"/>
    </row>
    <row r="80" spans="2:17" x14ac:dyDescent="0.25">
      <c r="D80" s="16"/>
    </row>
    <row r="81" spans="4:16" x14ac:dyDescent="0.25">
      <c r="D81" s="16"/>
      <c r="J81" s="31"/>
      <c r="P81" s="31"/>
    </row>
    <row r="82" spans="4:16" x14ac:dyDescent="0.25">
      <c r="D82" s="16"/>
      <c r="P82" s="43"/>
    </row>
    <row r="83" spans="4:16" x14ac:dyDescent="0.25">
      <c r="D83" s="16"/>
    </row>
    <row r="84" spans="4:16" x14ac:dyDescent="0.25">
      <c r="D84" s="16"/>
    </row>
    <row r="85" spans="4:16" x14ac:dyDescent="0.25">
      <c r="D85" s="16"/>
    </row>
    <row r="86" spans="4:16" x14ac:dyDescent="0.25">
      <c r="D86" s="16"/>
    </row>
    <row r="87" spans="4:16" x14ac:dyDescent="0.25">
      <c r="D87" s="16"/>
    </row>
    <row r="88" spans="4:16" x14ac:dyDescent="0.25">
      <c r="D88" s="16"/>
    </row>
    <row r="89" spans="4:16" x14ac:dyDescent="0.25">
      <c r="D89" s="16"/>
    </row>
    <row r="90" spans="4:16" x14ac:dyDescent="0.25">
      <c r="D90" s="16"/>
    </row>
    <row r="91" spans="4:16" x14ac:dyDescent="0.25">
      <c r="D91" s="16"/>
    </row>
    <row r="92" spans="4:16" x14ac:dyDescent="0.25">
      <c r="D92" s="16"/>
    </row>
    <row r="93" spans="4:16" x14ac:dyDescent="0.25">
      <c r="D93" s="16"/>
    </row>
    <row r="94" spans="4:16" x14ac:dyDescent="0.25">
      <c r="D94" s="16"/>
    </row>
    <row r="95" spans="4:16" x14ac:dyDescent="0.25">
      <c r="D95" s="16"/>
    </row>
    <row r="96" spans="4:16" x14ac:dyDescent="0.25">
      <c r="D96" s="16"/>
    </row>
    <row r="97" spans="4:4" x14ac:dyDescent="0.25">
      <c r="D97" s="16"/>
    </row>
    <row r="98" spans="4:4" x14ac:dyDescent="0.25">
      <c r="D98" s="16"/>
    </row>
    <row r="99" spans="4:4" x14ac:dyDescent="0.25">
      <c r="D99" s="16"/>
    </row>
    <row r="100" spans="4:4" x14ac:dyDescent="0.25">
      <c r="D100" s="16"/>
    </row>
    <row r="101" spans="4:4" x14ac:dyDescent="0.25">
      <c r="D101" s="16"/>
    </row>
    <row r="102" spans="4:4" x14ac:dyDescent="0.25">
      <c r="D102" s="16"/>
    </row>
    <row r="103" spans="4:4" x14ac:dyDescent="0.25">
      <c r="D103" s="16"/>
    </row>
    <row r="104" spans="4:4" x14ac:dyDescent="0.25">
      <c r="D104" s="16"/>
    </row>
    <row r="105" spans="4:4" x14ac:dyDescent="0.25">
      <c r="D105" s="16"/>
    </row>
    <row r="106" spans="4:4" x14ac:dyDescent="0.25">
      <c r="D106" s="16"/>
    </row>
    <row r="107" spans="4:4" x14ac:dyDescent="0.25">
      <c r="D107" s="16"/>
    </row>
    <row r="108" spans="4:4" x14ac:dyDescent="0.25">
      <c r="D108" s="16"/>
    </row>
    <row r="109" spans="4:4" x14ac:dyDescent="0.25">
      <c r="D109" s="16"/>
    </row>
    <row r="110" spans="4:4" x14ac:dyDescent="0.25">
      <c r="D110" s="16"/>
    </row>
    <row r="111" spans="4:4" x14ac:dyDescent="0.25">
      <c r="D111" s="16"/>
    </row>
    <row r="112" spans="4:4" x14ac:dyDescent="0.25">
      <c r="D112" s="16"/>
    </row>
    <row r="113" spans="4:4" x14ac:dyDescent="0.25">
      <c r="D113" s="16"/>
    </row>
    <row r="114" spans="4:4" x14ac:dyDescent="0.25">
      <c r="D114" s="16"/>
    </row>
    <row r="115" spans="4:4" x14ac:dyDescent="0.25">
      <c r="D115" s="16"/>
    </row>
    <row r="116" spans="4:4" x14ac:dyDescent="0.25">
      <c r="D116" s="16"/>
    </row>
    <row r="117" spans="4:4" x14ac:dyDescent="0.25">
      <c r="D117" s="16"/>
    </row>
    <row r="118" spans="4:4" x14ac:dyDescent="0.25">
      <c r="D118" s="16"/>
    </row>
    <row r="119" spans="4:4" x14ac:dyDescent="0.25">
      <c r="D119" s="16"/>
    </row>
    <row r="120" spans="4:4" x14ac:dyDescent="0.25">
      <c r="D120" s="16"/>
    </row>
    <row r="121" spans="4:4" x14ac:dyDescent="0.25">
      <c r="D121" s="16"/>
    </row>
    <row r="122" spans="4:4" x14ac:dyDescent="0.25">
      <c r="D122" s="16"/>
    </row>
    <row r="123" spans="4:4" x14ac:dyDescent="0.25">
      <c r="D123" s="16"/>
    </row>
    <row r="124" spans="4:4" x14ac:dyDescent="0.25">
      <c r="D124" s="16"/>
    </row>
    <row r="125" spans="4:4" x14ac:dyDescent="0.25">
      <c r="D125" s="16"/>
    </row>
    <row r="126" spans="4:4" x14ac:dyDescent="0.25">
      <c r="D126" s="16"/>
    </row>
    <row r="127" spans="4:4" x14ac:dyDescent="0.25">
      <c r="D127" s="16"/>
    </row>
    <row r="128" spans="4:4" x14ac:dyDescent="0.25">
      <c r="D128" s="16"/>
    </row>
    <row r="129" spans="4:4" x14ac:dyDescent="0.25">
      <c r="D129" s="16"/>
    </row>
    <row r="130" spans="4:4" x14ac:dyDescent="0.25">
      <c r="D130" s="16"/>
    </row>
    <row r="131" spans="4:4" x14ac:dyDescent="0.25">
      <c r="D131" s="16"/>
    </row>
    <row r="132" spans="4:4" x14ac:dyDescent="0.25">
      <c r="D132" s="16"/>
    </row>
    <row r="133" spans="4:4" x14ac:dyDescent="0.25">
      <c r="D133" s="16"/>
    </row>
    <row r="134" spans="4:4" x14ac:dyDescent="0.25">
      <c r="D134" s="16"/>
    </row>
    <row r="135" spans="4:4" x14ac:dyDescent="0.25">
      <c r="D135" s="16"/>
    </row>
    <row r="136" spans="4:4" x14ac:dyDescent="0.25">
      <c r="D136" s="16"/>
    </row>
    <row r="137" spans="4:4" x14ac:dyDescent="0.25">
      <c r="D137" s="16"/>
    </row>
    <row r="138" spans="4:4" x14ac:dyDescent="0.25">
      <c r="D138" s="16"/>
    </row>
    <row r="139" spans="4:4" x14ac:dyDescent="0.25">
      <c r="D139" s="16"/>
    </row>
    <row r="140" spans="4:4" x14ac:dyDescent="0.25">
      <c r="D140" s="16"/>
    </row>
    <row r="141" spans="4:4" x14ac:dyDescent="0.25">
      <c r="D141" s="16"/>
    </row>
    <row r="142" spans="4:4" x14ac:dyDescent="0.25">
      <c r="D142" s="16"/>
    </row>
    <row r="143" spans="4:4" x14ac:dyDescent="0.25">
      <c r="D143" s="16"/>
    </row>
    <row r="144" spans="4:4" x14ac:dyDescent="0.25">
      <c r="D144" s="16"/>
    </row>
    <row r="145" spans="4:4" x14ac:dyDescent="0.25">
      <c r="D145" s="16"/>
    </row>
    <row r="146" spans="4:4" x14ac:dyDescent="0.25">
      <c r="D146" s="16"/>
    </row>
    <row r="147" spans="4:4" x14ac:dyDescent="0.25">
      <c r="D147" s="16"/>
    </row>
    <row r="148" spans="4:4" x14ac:dyDescent="0.25">
      <c r="D148" s="16"/>
    </row>
    <row r="149" spans="4:4" x14ac:dyDescent="0.25">
      <c r="D149" s="16"/>
    </row>
    <row r="150" spans="4:4" x14ac:dyDescent="0.25"/>
    <row r="151" spans="4:4" x14ac:dyDescent="0.25"/>
    <row r="152" spans="4:4" x14ac:dyDescent="0.25"/>
    <row r="153" spans="4:4" x14ac:dyDescent="0.25"/>
    <row r="154" spans="4:4" x14ac:dyDescent="0.25">
      <c r="D154" s="16"/>
    </row>
    <row r="155" spans="4:4" x14ac:dyDescent="0.25">
      <c r="D155" s="16"/>
    </row>
    <row r="156" spans="4:4" x14ac:dyDescent="0.25">
      <c r="D156" s="16"/>
    </row>
    <row r="157" spans="4:4" x14ac:dyDescent="0.25">
      <c r="D157" s="16"/>
    </row>
    <row r="158" spans="4:4" x14ac:dyDescent="0.25">
      <c r="D158" s="16"/>
    </row>
    <row r="159" spans="4:4" x14ac:dyDescent="0.25">
      <c r="D159" s="16"/>
    </row>
    <row r="160" spans="4:4" x14ac:dyDescent="0.25">
      <c r="D160" s="16"/>
    </row>
    <row r="161" spans="4:4" x14ac:dyDescent="0.25">
      <c r="D161" s="16"/>
    </row>
    <row r="162" spans="4:4" x14ac:dyDescent="0.25">
      <c r="D162" s="16"/>
    </row>
    <row r="163" spans="4:4" x14ac:dyDescent="0.25">
      <c r="D163" s="16"/>
    </row>
    <row r="164" spans="4:4" x14ac:dyDescent="0.25">
      <c r="D164" s="16"/>
    </row>
    <row r="165" spans="4:4" x14ac:dyDescent="0.25">
      <c r="D165" s="16"/>
    </row>
    <row r="166" spans="4:4" x14ac:dyDescent="0.25">
      <c r="D166" s="16"/>
    </row>
    <row r="167" spans="4:4" x14ac:dyDescent="0.25">
      <c r="D167" s="16"/>
    </row>
    <row r="168" spans="4:4" x14ac:dyDescent="0.25">
      <c r="D168" s="16"/>
    </row>
    <row r="169" spans="4:4" x14ac:dyDescent="0.25">
      <c r="D169" s="16"/>
    </row>
    <row r="170" spans="4:4" x14ac:dyDescent="0.25">
      <c r="D170" s="16"/>
    </row>
    <row r="171" spans="4:4" x14ac:dyDescent="0.25">
      <c r="D171" s="16"/>
    </row>
    <row r="172" spans="4:4" x14ac:dyDescent="0.25">
      <c r="D172" s="16"/>
    </row>
    <row r="173" spans="4:4" x14ac:dyDescent="0.25">
      <c r="D173" s="16"/>
    </row>
    <row r="174" spans="4:4" x14ac:dyDescent="0.25">
      <c r="D174" s="16"/>
    </row>
    <row r="175" spans="4:4" x14ac:dyDescent="0.25">
      <c r="D175" s="16"/>
    </row>
    <row r="176" spans="4:4" x14ac:dyDescent="0.25">
      <c r="D176" s="16"/>
    </row>
    <row r="177" spans="4:4" x14ac:dyDescent="0.25">
      <c r="D177" s="16"/>
    </row>
    <row r="178" spans="4:4" x14ac:dyDescent="0.25">
      <c r="D178" s="16"/>
    </row>
    <row r="179" spans="4:4" x14ac:dyDescent="0.25"/>
    <row r="180" spans="4:4" x14ac:dyDescent="0.25"/>
    <row r="181" spans="4:4" x14ac:dyDescent="0.25"/>
    <row r="182" spans="4:4" x14ac:dyDescent="0.25"/>
    <row r="183" spans="4:4" x14ac:dyDescent="0.25">
      <c r="D183" s="16"/>
    </row>
    <row r="184" spans="4:4" x14ac:dyDescent="0.25">
      <c r="D184" s="16"/>
    </row>
    <row r="185" spans="4:4" x14ac:dyDescent="0.25">
      <c r="D185" s="16"/>
    </row>
    <row r="186" spans="4:4" x14ac:dyDescent="0.25">
      <c r="D186" s="16"/>
    </row>
    <row r="187" spans="4:4" x14ac:dyDescent="0.25">
      <c r="D187" s="16"/>
    </row>
    <row r="188" spans="4:4" x14ac:dyDescent="0.25">
      <c r="D188" s="16"/>
    </row>
    <row r="189" spans="4:4" x14ac:dyDescent="0.25">
      <c r="D189" s="16"/>
    </row>
    <row r="190" spans="4:4" x14ac:dyDescent="0.25">
      <c r="D190" s="16"/>
    </row>
    <row r="191" spans="4:4" x14ac:dyDescent="0.25">
      <c r="D191" s="16"/>
    </row>
    <row r="192" spans="4:4" x14ac:dyDescent="0.25">
      <c r="D192" s="16"/>
    </row>
    <row r="193" spans="4:4" x14ac:dyDescent="0.25">
      <c r="D193" s="16"/>
    </row>
    <row r="194" spans="4:4" x14ac:dyDescent="0.25">
      <c r="D194" s="16"/>
    </row>
    <row r="195" spans="4:4" x14ac:dyDescent="0.25">
      <c r="D195" s="16"/>
    </row>
    <row r="196" spans="4:4" x14ac:dyDescent="0.25">
      <c r="D196" s="16"/>
    </row>
    <row r="197" spans="4:4" x14ac:dyDescent="0.25">
      <c r="D197" s="16"/>
    </row>
    <row r="198" spans="4:4" x14ac:dyDescent="0.25">
      <c r="D198" s="16"/>
    </row>
    <row r="199" spans="4:4" x14ac:dyDescent="0.25">
      <c r="D199" s="16"/>
    </row>
    <row r="200" spans="4:4" x14ac:dyDescent="0.25">
      <c r="D200" s="16"/>
    </row>
    <row r="201" spans="4:4" x14ac:dyDescent="0.25">
      <c r="D201" s="16"/>
    </row>
    <row r="202" spans="4:4" x14ac:dyDescent="0.25">
      <c r="D202" s="16"/>
    </row>
    <row r="203" spans="4:4" x14ac:dyDescent="0.25">
      <c r="D203" s="16"/>
    </row>
    <row r="204" spans="4:4" x14ac:dyDescent="0.25">
      <c r="D204" s="16"/>
    </row>
    <row r="205" spans="4:4" x14ac:dyDescent="0.25">
      <c r="D205" s="16"/>
    </row>
    <row r="206" spans="4:4" x14ac:dyDescent="0.25">
      <c r="D206" s="16"/>
    </row>
    <row r="207" spans="4:4" x14ac:dyDescent="0.25">
      <c r="D207" s="16"/>
    </row>
    <row r="208" spans="4:4" x14ac:dyDescent="0.25">
      <c r="D208" s="16"/>
    </row>
    <row r="209" spans="4:4" x14ac:dyDescent="0.25">
      <c r="D209" s="16"/>
    </row>
    <row r="210" spans="4:4" x14ac:dyDescent="0.25">
      <c r="D210" s="16"/>
    </row>
    <row r="211" spans="4:4" x14ac:dyDescent="0.25">
      <c r="D211" s="16"/>
    </row>
    <row r="212" spans="4:4" x14ac:dyDescent="0.25">
      <c r="D212" s="16"/>
    </row>
    <row r="213" spans="4:4" x14ac:dyDescent="0.25">
      <c r="D213" s="16"/>
    </row>
    <row r="214" spans="4:4" x14ac:dyDescent="0.25">
      <c r="D214" s="16"/>
    </row>
    <row r="215" spans="4:4" x14ac:dyDescent="0.25">
      <c r="D215" s="16"/>
    </row>
    <row r="216" spans="4:4" x14ac:dyDescent="0.25">
      <c r="D216" s="16"/>
    </row>
    <row r="217" spans="4:4" x14ac:dyDescent="0.25">
      <c r="D217" s="16"/>
    </row>
    <row r="218" spans="4:4" x14ac:dyDescent="0.25">
      <c r="D218" s="16"/>
    </row>
    <row r="219" spans="4:4" x14ac:dyDescent="0.25">
      <c r="D219" s="16"/>
    </row>
    <row r="220" spans="4:4" x14ac:dyDescent="0.25">
      <c r="D220" s="16"/>
    </row>
    <row r="221" spans="4:4" x14ac:dyDescent="0.25">
      <c r="D221" s="16"/>
    </row>
    <row r="222" spans="4:4" x14ac:dyDescent="0.25">
      <c r="D222" s="16"/>
    </row>
    <row r="223" spans="4:4" x14ac:dyDescent="0.25">
      <c r="D223" s="16"/>
    </row>
    <row r="224" spans="4:4" x14ac:dyDescent="0.25">
      <c r="D224" s="16"/>
    </row>
    <row r="225" spans="4:4" x14ac:dyDescent="0.25">
      <c r="D225" s="16"/>
    </row>
    <row r="226" spans="4:4" x14ac:dyDescent="0.25">
      <c r="D226" s="16"/>
    </row>
    <row r="227" spans="4:4" x14ac:dyDescent="0.25">
      <c r="D227" s="16"/>
    </row>
    <row r="228" spans="4:4" x14ac:dyDescent="0.25">
      <c r="D228" s="16"/>
    </row>
    <row r="229" spans="4:4" x14ac:dyDescent="0.25">
      <c r="D229" s="16"/>
    </row>
    <row r="230" spans="4:4" x14ac:dyDescent="0.25">
      <c r="D230" s="16"/>
    </row>
    <row r="231" spans="4:4" x14ac:dyDescent="0.25">
      <c r="D231" s="16"/>
    </row>
    <row r="232" spans="4:4" x14ac:dyDescent="0.25">
      <c r="D232" s="16"/>
    </row>
    <row r="233" spans="4:4" x14ac:dyDescent="0.25">
      <c r="D233" s="16"/>
    </row>
    <row r="234" spans="4:4" x14ac:dyDescent="0.25">
      <c r="D234" s="16"/>
    </row>
    <row r="235" spans="4:4" x14ac:dyDescent="0.25">
      <c r="D235" s="16"/>
    </row>
    <row r="236" spans="4:4" x14ac:dyDescent="0.25">
      <c r="D236" s="16"/>
    </row>
    <row r="237" spans="4:4" x14ac:dyDescent="0.25">
      <c r="D237" s="16"/>
    </row>
    <row r="238" spans="4:4" ht="18" customHeight="1" x14ac:dyDescent="0.25"/>
    <row r="239" spans="4:4" ht="18" customHeight="1" x14ac:dyDescent="0.25"/>
    <row r="240" spans="4:4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</sheetData>
  <mergeCells count="19">
    <mergeCell ref="B49:B60"/>
    <mergeCell ref="C60:D60"/>
    <mergeCell ref="B79:D79"/>
    <mergeCell ref="B70:B72"/>
    <mergeCell ref="C72:D72"/>
    <mergeCell ref="B73:B75"/>
    <mergeCell ref="C75:D75"/>
    <mergeCell ref="B1:Q1"/>
    <mergeCell ref="E2:Q2"/>
    <mergeCell ref="E3:Q3"/>
    <mergeCell ref="B4:Q4"/>
    <mergeCell ref="B6:B9"/>
    <mergeCell ref="C9:D9"/>
    <mergeCell ref="B61:B69"/>
    <mergeCell ref="C69:D69"/>
    <mergeCell ref="B10:B27"/>
    <mergeCell ref="C27:D27"/>
    <mergeCell ref="B28:B48"/>
    <mergeCell ref="C48:D48"/>
  </mergeCells>
  <phoneticPr fontId="2" type="noConversion"/>
  <hyperlinks>
    <hyperlink ref="C3" r:id="rId1"/>
  </hyperlinks>
  <pageMargins left="0.7" right="0.7" top="0.75" bottom="0.75" header="0.3" footer="0.3"/>
  <pageSetup paperSize="9" orientation="portrait" horizontalDpi="4294967294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0727 W酒店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2020-08-05T12:47:23Z</dcterms:modified>
</cp:coreProperties>
</file>