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E:\CCT工作文档2020年\易车网\2020客户活动\莫干山\还款\"/>
    </mc:Choice>
  </mc:AlternateContent>
  <xr:revisionPtr revIDLastSave="0" documentId="13_ncr:1_{FFE3B253-3AE5-4FF4-B00B-854E671D6682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91029"/>
</workbook>
</file>

<file path=xl/calcChain.xml><?xml version="1.0" encoding="utf-8"?>
<calcChain xmlns="http://schemas.openxmlformats.org/spreadsheetml/2006/main">
  <c r="H15" i="3" l="1"/>
  <c r="H9" i="3"/>
  <c r="H32" i="3"/>
  <c r="H50" i="3"/>
  <c r="H49" i="3"/>
  <c r="H51" i="3" s="1"/>
  <c r="G51" i="3"/>
  <c r="F51" i="3"/>
  <c r="H13" i="3"/>
  <c r="E51" i="3"/>
  <c r="D51" i="3"/>
  <c r="D52" i="3" s="1"/>
  <c r="C51" i="3"/>
  <c r="C52" i="3" s="1"/>
  <c r="G48" i="3"/>
  <c r="F48" i="3"/>
  <c r="D48" i="3"/>
  <c r="C48" i="3"/>
  <c r="H47" i="3"/>
  <c r="H46" i="3"/>
  <c r="H45" i="3"/>
  <c r="H48" i="3" s="1"/>
  <c r="E45" i="3"/>
  <c r="E48" i="3" s="1"/>
  <c r="G44" i="3"/>
  <c r="F44" i="3"/>
  <c r="E44" i="3"/>
  <c r="D44" i="3"/>
  <c r="C44" i="3"/>
  <c r="H43" i="3"/>
  <c r="H42" i="3"/>
  <c r="H44" i="3" s="1"/>
  <c r="E42" i="3"/>
  <c r="G41" i="3"/>
  <c r="F41" i="3"/>
  <c r="D41" i="3"/>
  <c r="C41" i="3"/>
  <c r="H40" i="3"/>
  <c r="H39" i="3"/>
  <c r="H38" i="3"/>
  <c r="H37" i="3"/>
  <c r="H41" i="3" s="1"/>
  <c r="E37" i="3"/>
  <c r="E41" i="3" s="1"/>
  <c r="G36" i="3"/>
  <c r="F36" i="3"/>
  <c r="D36" i="3"/>
  <c r="C36" i="3"/>
  <c r="H35" i="3"/>
  <c r="H34" i="3"/>
  <c r="H33" i="3"/>
  <c r="E33" i="3"/>
  <c r="E36" i="3" s="1"/>
  <c r="G32" i="3"/>
  <c r="F32" i="3"/>
  <c r="D32" i="3"/>
  <c r="C32" i="3"/>
  <c r="H31" i="3"/>
  <c r="H30" i="3"/>
  <c r="E30" i="3"/>
  <c r="E32" i="3" s="1"/>
  <c r="G29" i="3"/>
  <c r="F29" i="3"/>
  <c r="D29" i="3"/>
  <c r="C29" i="3"/>
  <c r="H28" i="3"/>
  <c r="H27" i="3"/>
  <c r="H26" i="3"/>
  <c r="H25" i="3"/>
  <c r="H24" i="3"/>
  <c r="E24" i="3"/>
  <c r="E29" i="3" s="1"/>
  <c r="G23" i="3"/>
  <c r="F23" i="3"/>
  <c r="D23" i="3"/>
  <c r="C23" i="3"/>
  <c r="H22" i="3"/>
  <c r="H21" i="3"/>
  <c r="H20" i="3"/>
  <c r="H19" i="3"/>
  <c r="H23" i="3" s="1"/>
  <c r="E19" i="3"/>
  <c r="E23" i="3" s="1"/>
  <c r="G18" i="3"/>
  <c r="F18" i="3"/>
  <c r="D18" i="3"/>
  <c r="C18" i="3"/>
  <c r="H17" i="3"/>
  <c r="H16" i="3"/>
  <c r="H18" i="3" s="1"/>
  <c r="E16" i="3"/>
  <c r="E18" i="3" s="1"/>
  <c r="G15" i="3"/>
  <c r="F15" i="3"/>
  <c r="D15" i="3"/>
  <c r="C15" i="3"/>
  <c r="H14" i="3"/>
  <c r="H12" i="3"/>
  <c r="H11" i="3"/>
  <c r="H10" i="3"/>
  <c r="H8" i="3"/>
  <c r="E8" i="3"/>
  <c r="E15" i="3" s="1"/>
  <c r="I42" i="2"/>
  <c r="D40" i="2"/>
  <c r="D39" i="2"/>
  <c r="K26" i="2"/>
  <c r="G26" i="2"/>
  <c r="B26" i="2"/>
  <c r="I23" i="2"/>
  <c r="H23" i="2"/>
  <c r="G23" i="2"/>
  <c r="H36" i="3" l="1"/>
  <c r="H52" i="3" s="1"/>
  <c r="G52" i="3"/>
  <c r="G57" i="3" s="1"/>
  <c r="F52" i="3"/>
  <c r="E57" i="3" s="1"/>
  <c r="H29" i="3"/>
  <c r="E52" i="3"/>
  <c r="A57" i="3" s="1"/>
  <c r="C57" i="3" l="1"/>
  <c r="I57" i="3" s="1"/>
</calcChain>
</file>

<file path=xl/sharedStrings.xml><?xml version="1.0" encoding="utf-8"?>
<sst xmlns="http://schemas.openxmlformats.org/spreadsheetml/2006/main" count="129" uniqueCount="100">
  <si>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</si>
  <si>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</si>
  <si>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</si>
  <si>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</si>
  <si>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</si>
  <si>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</si>
  <si>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</si>
  <si>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</si>
  <si>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</si>
  <si>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</si>
  <si>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</si>
  <si>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</si>
  <si>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</si>
  <si>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</si>
  <si>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</si>
  <si>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</si>
  <si>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</si>
  <si>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</si>
  <si>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</si>
  <si>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</si>
  <si>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</si>
  <si>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</si>
  <si>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</si>
  <si>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</si>
  <si>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</si>
  <si>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</si>
  <si>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</si>
  <si>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</si>
  <si>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</si>
  <si>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</si>
  <si>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</si>
  <si>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</si>
  <si>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</si>
  <si>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</si>
  <si>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</si>
  <si>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</si>
  <si>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</si>
  <si>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r>
      <t>团号：</t>
    </r>
    <r>
      <rPr>
        <sz val="11"/>
        <color theme="1"/>
        <rFont val="DengXian"/>
        <charset val="134"/>
        <scheme val="minor"/>
      </rPr>
      <t>HMEA-200916-BYK687</t>
    </r>
  </si>
  <si>
    <t>会议日期：2020.10.9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</si>
  <si>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</si>
  <si>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</si>
  <si>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</si>
  <si>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</si>
  <si>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</si>
  <si>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</si>
  <si>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</si>
  <si>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</si>
  <si>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</si>
  <si>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</si>
  <si>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</si>
  <si>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</si>
  <si>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</si>
  <si>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</si>
  <si>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</si>
  <si>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</si>
  <si>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</si>
  <si>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</si>
  <si>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</si>
  <si>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</si>
  <si>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</si>
  <si>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外出用餐费用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</si>
  <si>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</si>
  <si>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</si>
  <si>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</si>
  <si>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</si>
  <si>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</si>
  <si>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</si>
  <si>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</si>
  <si>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</si>
  <si>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</si>
  <si>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</si>
  <si>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</si>
  <si>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</si>
  <si>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</si>
  <si>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</si>
  <si>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</si>
  <si>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</si>
  <si>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</si>
  <si>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</si>
  <si>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</si>
  <si>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</si>
  <si>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</si>
  <si>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</si>
  <si>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</si>
  <si>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</si>
  <si>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</si>
  <si>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火车票</t>
    <phoneticPr fontId="13" type="noConversion"/>
  </si>
  <si>
    <t>白酒</t>
    <phoneticPr fontId="13" type="noConversion"/>
  </si>
  <si>
    <t>团建</t>
    <phoneticPr fontId="13" type="noConversion"/>
  </si>
  <si>
    <t>汽油费</t>
    <phoneticPr fontId="13" type="noConversion"/>
  </si>
  <si>
    <t>租车费</t>
    <phoneticPr fontId="13" type="noConversion"/>
  </si>
  <si>
    <t>过路费</t>
    <phoneticPr fontId="13" type="noConversion"/>
  </si>
  <si>
    <t>踩点车费</t>
    <phoneticPr fontId="13" type="noConversion"/>
  </si>
  <si>
    <t>清凉油、急救包、雨衣</t>
    <phoneticPr fontId="13" type="noConversion"/>
  </si>
  <si>
    <t>食品</t>
    <phoneticPr fontId="13" type="noConversion"/>
  </si>
  <si>
    <t>指示牌</t>
    <phoneticPr fontId="13" type="noConversion"/>
  </si>
  <si>
    <t>快递</t>
    <phoneticPr fontId="13" type="noConversion"/>
  </si>
  <si>
    <t>飞机票</t>
    <phoneticPr fontId="13" type="noConversion"/>
  </si>
  <si>
    <t>兼职住宿</t>
    <phoneticPr fontId="13" type="noConversion"/>
  </si>
  <si>
    <t>滴滴+出租（174）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</si>
</sst>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0.00_);[Red]\(0.00\)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0" borderId="2" xfId="2" applyFont="1" applyBorder="1" applyAlignment="1">
      <alignment horizontal="left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horizontal="left" vertical="center" wrapText="1"/>
    </xf>
    <xf numFmtId="0" fontId="9" fillId="0" borderId="2" xfId="2" applyFont="1" applyBorder="1" applyAlignment="1">
      <alignment vertical="center"/>
    </xf>
    <xf numFmtId="176" fontId="8" fillId="0" borderId="0" xfId="2" applyNumberFormat="1" applyFont="1" applyBorder="1" applyAlignment="1">
      <alignment horizontal="left" vertical="center"/>
    </xf>
    <xf numFmtId="177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10" fillId="0" borderId="2" xfId="0" applyFont="1" applyBorder="1">
      <alignment vertical="center"/>
    </xf>
    <xf numFmtId="40" fontId="0" fillId="10" borderId="2" xfId="0" applyNumberFormat="1" applyFill="1" applyBorder="1" applyAlignment="1">
      <alignment horizontal="right"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179" fontId="9" fillId="0" borderId="6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0" fontId="8" fillId="9" borderId="15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6" fontId="9" fillId="6" borderId="2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0" fontId="0" fillId="0" borderId="2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21.44140625" customWidth="1"/>
  </cols>
  <sheetData>
    <row r="1" spans="2:11">
      <c r="B1" s="27"/>
      <c r="C1" s="27"/>
      <c r="D1" s="27"/>
      <c r="E1" s="27"/>
      <c r="F1" s="27"/>
      <c r="G1" s="27"/>
      <c r="H1" s="27"/>
      <c r="I1" s="27"/>
      <c r="J1" s="27"/>
      <c r="K1" s="27"/>
    </row>
    <row r="3" spans="2:11" ht="17.399999999999999">
      <c r="B3" s="82" t="s">
        <v>0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>
      <c r="B4" s="28"/>
      <c r="C4" s="28"/>
      <c r="D4" s="28"/>
      <c r="E4" s="28"/>
      <c r="F4" s="28"/>
      <c r="G4" s="28"/>
      <c r="H4" s="28"/>
      <c r="I4" s="28"/>
      <c r="J4" s="28"/>
      <c r="K4" s="49"/>
    </row>
    <row r="5" spans="2:11" ht="20.100000000000001" customHeight="1">
      <c r="B5" s="29"/>
      <c r="C5" s="30"/>
      <c r="D5" s="31" t="s">
        <v>1</v>
      </c>
      <c r="E5" s="31"/>
      <c r="F5" s="75"/>
      <c r="G5" s="75"/>
      <c r="H5" s="31" t="s">
        <v>2</v>
      </c>
      <c r="I5" s="30"/>
      <c r="J5" s="75" t="s">
        <v>3</v>
      </c>
      <c r="K5" s="76"/>
    </row>
    <row r="6" spans="2:11" ht="20.100000000000001" customHeight="1">
      <c r="B6" s="32"/>
      <c r="C6" s="33"/>
      <c r="D6" s="34" t="s">
        <v>4</v>
      </c>
      <c r="E6" s="34"/>
      <c r="F6" s="77"/>
      <c r="G6" s="77"/>
      <c r="H6" s="34" t="s">
        <v>5</v>
      </c>
      <c r="I6" s="33"/>
      <c r="J6" s="77" t="s">
        <v>6</v>
      </c>
      <c r="K6" s="78"/>
    </row>
    <row r="7" spans="2:11" ht="20.100000000000001" customHeight="1">
      <c r="B7" s="32"/>
      <c r="C7" s="33"/>
      <c r="D7" s="34" t="s">
        <v>7</v>
      </c>
      <c r="E7" s="34"/>
      <c r="F7" s="77"/>
      <c r="G7" s="77"/>
      <c r="H7" s="34" t="s">
        <v>8</v>
      </c>
      <c r="I7" s="50"/>
      <c r="J7" s="79"/>
      <c r="K7" s="78"/>
    </row>
    <row r="8" spans="2:11" ht="20.100000000000001" customHeight="1">
      <c r="B8" s="35"/>
      <c r="C8" s="36"/>
      <c r="D8" s="37"/>
      <c r="E8" s="37"/>
      <c r="F8" s="38"/>
      <c r="G8" s="38"/>
      <c r="H8" s="37" t="s">
        <v>9</v>
      </c>
      <c r="I8" s="51"/>
      <c r="J8" s="85"/>
      <c r="K8" s="73"/>
    </row>
    <row r="9" spans="2:11" ht="20.100000000000001" customHeight="1"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2:11" ht="20.100000000000001" customHeight="1">
      <c r="B10" s="86" t="s">
        <v>10</v>
      </c>
      <c r="C10" s="87"/>
      <c r="D10" s="40" t="s">
        <v>11</v>
      </c>
      <c r="E10" s="63" t="s">
        <v>12</v>
      </c>
      <c r="F10" s="65"/>
      <c r="G10" s="42" t="s">
        <v>13</v>
      </c>
      <c r="H10" s="41" t="s">
        <v>14</v>
      </c>
      <c r="I10" s="63" t="s">
        <v>15</v>
      </c>
      <c r="J10" s="65"/>
      <c r="K10" s="42" t="s">
        <v>16</v>
      </c>
    </row>
    <row r="11" spans="2:11">
      <c r="B11" s="83">
        <v>1</v>
      </c>
      <c r="C11" s="84"/>
      <c r="D11" s="43" t="s">
        <v>17</v>
      </c>
      <c r="E11" s="68" t="s">
        <v>18</v>
      </c>
      <c r="F11" s="68"/>
      <c r="G11" s="44"/>
      <c r="H11" s="44"/>
      <c r="I11" s="40"/>
      <c r="J11" s="41"/>
      <c r="K11" s="52"/>
    </row>
    <row r="12" spans="2:11">
      <c r="B12" s="83">
        <v>2</v>
      </c>
      <c r="C12" s="84"/>
      <c r="D12" s="68" t="s">
        <v>19</v>
      </c>
      <c r="E12" s="68" t="s">
        <v>20</v>
      </c>
      <c r="F12" s="68"/>
      <c r="G12" s="44"/>
      <c r="H12" s="44"/>
      <c r="I12" s="53"/>
      <c r="J12" s="54"/>
      <c r="K12" s="55"/>
    </row>
    <row r="13" spans="2:11">
      <c r="B13" s="83">
        <v>3</v>
      </c>
      <c r="C13" s="84"/>
      <c r="D13" s="68"/>
      <c r="E13" s="68" t="s">
        <v>20</v>
      </c>
      <c r="F13" s="68"/>
      <c r="G13" s="44"/>
      <c r="H13" s="44"/>
      <c r="I13" s="53"/>
      <c r="J13" s="54"/>
      <c r="K13" s="55"/>
    </row>
    <row r="14" spans="2:11">
      <c r="B14" s="83">
        <v>4</v>
      </c>
      <c r="C14" s="84"/>
      <c r="D14" s="68"/>
      <c r="E14" s="68" t="s">
        <v>20</v>
      </c>
      <c r="F14" s="68"/>
      <c r="G14" s="44"/>
      <c r="H14" s="44"/>
      <c r="I14" s="53"/>
      <c r="J14" s="54"/>
      <c r="K14" s="55"/>
    </row>
    <row r="15" spans="2:11">
      <c r="B15" s="83">
        <v>5</v>
      </c>
      <c r="C15" s="84"/>
      <c r="D15" s="68"/>
      <c r="E15" s="68" t="s">
        <v>20</v>
      </c>
      <c r="F15" s="68"/>
      <c r="G15" s="44"/>
      <c r="H15" s="44"/>
      <c r="I15" s="53"/>
      <c r="J15" s="54"/>
      <c r="K15" s="55"/>
    </row>
    <row r="16" spans="2:11">
      <c r="B16" s="83">
        <v>6</v>
      </c>
      <c r="C16" s="84"/>
      <c r="D16" s="68"/>
      <c r="E16" s="68" t="s">
        <v>20</v>
      </c>
      <c r="F16" s="68"/>
      <c r="G16" s="44"/>
      <c r="H16" s="44"/>
      <c r="I16" s="53"/>
      <c r="J16" s="54"/>
      <c r="K16" s="55"/>
    </row>
    <row r="17" spans="1:11">
      <c r="B17" s="83">
        <v>7</v>
      </c>
      <c r="C17" s="84"/>
      <c r="D17" s="68"/>
      <c r="E17" s="68" t="s">
        <v>20</v>
      </c>
      <c r="F17" s="68"/>
      <c r="G17" s="44"/>
      <c r="H17" s="44"/>
      <c r="I17" s="53"/>
      <c r="J17" s="54"/>
      <c r="K17" s="55"/>
    </row>
    <row r="18" spans="1:11">
      <c r="B18" s="83">
        <v>8</v>
      </c>
      <c r="C18" s="84"/>
      <c r="D18" s="68"/>
      <c r="E18" s="68" t="s">
        <v>20</v>
      </c>
      <c r="F18" s="68"/>
      <c r="G18" s="44"/>
      <c r="H18" s="44"/>
      <c r="I18" s="53"/>
      <c r="J18" s="54"/>
      <c r="K18" s="55"/>
    </row>
    <row r="19" spans="1:11">
      <c r="B19" s="83">
        <v>9</v>
      </c>
      <c r="C19" s="84"/>
      <c r="D19" s="69" t="s">
        <v>21</v>
      </c>
      <c r="E19" s="68" t="s">
        <v>21</v>
      </c>
      <c r="F19" s="68"/>
      <c r="G19" s="44"/>
      <c r="H19" s="44"/>
      <c r="I19" s="53"/>
      <c r="J19" s="54"/>
      <c r="K19" s="56"/>
    </row>
    <row r="20" spans="1:11">
      <c r="B20" s="83">
        <v>10</v>
      </c>
      <c r="C20" s="84"/>
      <c r="D20" s="69"/>
      <c r="E20" s="68" t="s">
        <v>21</v>
      </c>
      <c r="F20" s="68"/>
      <c r="G20" s="44"/>
      <c r="H20" s="44"/>
      <c r="I20" s="70"/>
      <c r="J20" s="71"/>
      <c r="K20" s="55"/>
    </row>
    <row r="21" spans="1:11">
      <c r="B21" s="83">
        <v>11</v>
      </c>
      <c r="C21" s="84"/>
      <c r="D21" s="69"/>
      <c r="E21" s="68" t="s">
        <v>21</v>
      </c>
      <c r="F21" s="68"/>
      <c r="G21" s="44"/>
      <c r="H21" s="44"/>
      <c r="I21" s="53"/>
      <c r="J21" s="54"/>
      <c r="K21" s="55"/>
    </row>
    <row r="22" spans="1:11">
      <c r="B22" s="83">
        <v>12</v>
      </c>
      <c r="C22" s="84"/>
      <c r="D22" s="45" t="s">
        <v>22</v>
      </c>
      <c r="E22" s="68" t="s">
        <v>23</v>
      </c>
      <c r="F22" s="68"/>
      <c r="G22" s="44"/>
      <c r="H22" s="44"/>
      <c r="I22" s="70"/>
      <c r="J22" s="71"/>
      <c r="K22" s="55"/>
    </row>
    <row r="23" spans="1:11" ht="20.100000000000001" customHeight="1">
      <c r="B23" s="63" t="s">
        <v>24</v>
      </c>
      <c r="C23" s="64"/>
      <c r="D23" s="64"/>
      <c r="E23" s="64"/>
      <c r="F23" s="65"/>
      <c r="G23" s="46">
        <f>SUM(G11:G22)</f>
        <v>0</v>
      </c>
      <c r="H23" s="46">
        <f>SUM(H11:H22)</f>
        <v>0</v>
      </c>
      <c r="I23" s="66">
        <f>SUM(I11:J22)</f>
        <v>0</v>
      </c>
      <c r="J23" s="67"/>
      <c r="K23" s="57"/>
    </row>
    <row r="24" spans="1:11" ht="20.100000000000001" customHeight="1">
      <c r="B24" s="39"/>
      <c r="C24" s="39"/>
      <c r="D24" s="39"/>
      <c r="E24" s="39"/>
      <c r="F24" s="39"/>
      <c r="G24" s="39"/>
      <c r="H24" s="39"/>
      <c r="I24" s="39"/>
      <c r="J24" s="58"/>
      <c r="K24" s="39"/>
    </row>
    <row r="25" spans="1:11" ht="20.100000000000001" customHeight="1">
      <c r="B25" s="80" t="s">
        <v>14</v>
      </c>
      <c r="C25" s="80"/>
      <c r="D25" s="80"/>
      <c r="E25" s="80"/>
      <c r="F25" s="80"/>
      <c r="G25" s="80" t="s">
        <v>25</v>
      </c>
      <c r="H25" s="80"/>
      <c r="I25" s="80"/>
      <c r="J25" s="80"/>
      <c r="K25" s="42" t="s">
        <v>26</v>
      </c>
    </row>
    <row r="26" spans="1:11" ht="20.100000000000001" customHeight="1">
      <c r="B26" s="81">
        <f>H23</f>
        <v>0</v>
      </c>
      <c r="C26" s="81"/>
      <c r="D26" s="81"/>
      <c r="E26" s="81"/>
      <c r="F26" s="81"/>
      <c r="G26" s="81">
        <f>I23</f>
        <v>0</v>
      </c>
      <c r="H26" s="81"/>
      <c r="I26" s="81"/>
      <c r="J26" s="81"/>
      <c r="K26" s="59">
        <f>SUM(B26:J26)</f>
        <v>0</v>
      </c>
    </row>
    <row r="27" spans="1:11" ht="20.100000000000001" customHeight="1"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 ht="20.100000000000001" customHeight="1">
      <c r="B28" s="39" t="s">
        <v>27</v>
      </c>
      <c r="C28" s="39"/>
      <c r="D28" s="39"/>
      <c r="E28" s="39"/>
      <c r="F28" s="39" t="s">
        <v>28</v>
      </c>
      <c r="G28" s="39" t="s">
        <v>29</v>
      </c>
      <c r="H28" s="39"/>
      <c r="I28" s="39"/>
      <c r="J28" s="39" t="s">
        <v>30</v>
      </c>
      <c r="K28" s="39"/>
    </row>
    <row r="31" spans="1:11" ht="17.399999999999999">
      <c r="A31" s="82" t="s">
        <v>31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</row>
    <row r="33" spans="2:11" ht="20.100000000000001" customHeight="1">
      <c r="B33" s="29"/>
      <c r="C33" s="30"/>
      <c r="D33" s="31" t="s">
        <v>1</v>
      </c>
      <c r="E33" s="31"/>
      <c r="F33" s="75"/>
      <c r="G33" s="75"/>
      <c r="H33" s="31" t="s">
        <v>2</v>
      </c>
      <c r="I33" s="30"/>
      <c r="J33" s="75"/>
      <c r="K33" s="76"/>
    </row>
    <row r="34" spans="2:11" ht="20.100000000000001" customHeight="1">
      <c r="B34" s="32"/>
      <c r="C34" s="33"/>
      <c r="D34" s="34" t="s">
        <v>4</v>
      </c>
      <c r="E34" s="34"/>
      <c r="F34" s="77"/>
      <c r="G34" s="77"/>
      <c r="H34" s="34" t="s">
        <v>5</v>
      </c>
      <c r="I34" s="33"/>
      <c r="J34" s="77"/>
      <c r="K34" s="78"/>
    </row>
    <row r="35" spans="2:11" ht="20.100000000000001" customHeight="1">
      <c r="B35" s="32"/>
      <c r="C35" s="33"/>
      <c r="D35" s="34" t="s">
        <v>7</v>
      </c>
      <c r="E35" s="34"/>
      <c r="F35" s="77"/>
      <c r="G35" s="77"/>
      <c r="H35" s="34" t="s">
        <v>8</v>
      </c>
      <c r="I35" s="50"/>
      <c r="J35" s="79"/>
      <c r="K35" s="78"/>
    </row>
    <row r="36" spans="2:11" ht="20.100000000000001" customHeight="1">
      <c r="B36" s="35"/>
      <c r="C36" s="36"/>
      <c r="D36" s="37"/>
      <c r="E36" s="37"/>
      <c r="F36" s="38"/>
      <c r="G36" s="38"/>
      <c r="H36" s="37" t="s">
        <v>9</v>
      </c>
      <c r="I36" s="51"/>
      <c r="J36" s="72"/>
      <c r="K36" s="73"/>
    </row>
    <row r="37" spans="2:11" ht="20.100000000000001" customHeight="1"/>
    <row r="38" spans="2:11" ht="20.100000000000001" customHeight="1">
      <c r="B38" s="68"/>
      <c r="C38" s="68"/>
      <c r="D38" s="47" t="s">
        <v>32</v>
      </c>
      <c r="E38" s="68" t="s">
        <v>33</v>
      </c>
      <c r="F38" s="68"/>
      <c r="G38" s="44" t="s">
        <v>34</v>
      </c>
      <c r="H38" s="44" t="s">
        <v>35</v>
      </c>
      <c r="I38" s="74" t="s">
        <v>24</v>
      </c>
      <c r="J38" s="74"/>
      <c r="K38" s="60" t="s">
        <v>16</v>
      </c>
    </row>
    <row r="39" spans="2:11">
      <c r="B39" s="68">
        <v>1</v>
      </c>
      <c r="C39" s="68"/>
      <c r="D39" s="47">
        <f>F34</f>
        <v>0</v>
      </c>
      <c r="E39" s="68"/>
      <c r="F39" s="68"/>
      <c r="G39" s="44"/>
      <c r="H39" s="44"/>
      <c r="I39" s="70"/>
      <c r="J39" s="71"/>
      <c r="K39" s="60"/>
    </row>
    <row r="40" spans="2:11" ht="20.100000000000001" customHeight="1">
      <c r="B40" s="68">
        <v>2</v>
      </c>
      <c r="C40" s="68"/>
      <c r="D40" s="47">
        <f>F34</f>
        <v>0</v>
      </c>
      <c r="E40" s="68"/>
      <c r="F40" s="68"/>
      <c r="G40" s="44"/>
      <c r="H40" s="44"/>
      <c r="I40" s="70"/>
      <c r="J40" s="71"/>
      <c r="K40" s="60"/>
    </row>
    <row r="41" spans="2:11" ht="20.100000000000001" customHeight="1">
      <c r="B41" s="68">
        <v>3</v>
      </c>
      <c r="C41" s="68"/>
      <c r="D41" s="48"/>
      <c r="E41" s="68"/>
      <c r="F41" s="68"/>
      <c r="G41" s="44"/>
      <c r="H41" s="44"/>
      <c r="I41" s="70"/>
      <c r="J41" s="71"/>
      <c r="K41" s="55"/>
    </row>
    <row r="42" spans="2:11" ht="20.100000000000001" customHeight="1">
      <c r="B42" s="63" t="s">
        <v>24</v>
      </c>
      <c r="C42" s="64"/>
      <c r="D42" s="64"/>
      <c r="E42" s="64"/>
      <c r="F42" s="65"/>
      <c r="G42" s="46"/>
      <c r="H42" s="46"/>
      <c r="I42" s="66">
        <f>SUM(I39:J41)</f>
        <v>0</v>
      </c>
      <c r="J42" s="67"/>
      <c r="K42" s="57"/>
    </row>
    <row r="43" spans="2:11" ht="20.100000000000001" customHeight="1">
      <c r="B43" s="39" t="s">
        <v>27</v>
      </c>
      <c r="C43" s="39"/>
      <c r="D43" s="39"/>
      <c r="E43" s="39"/>
      <c r="F43" s="39" t="s">
        <v>28</v>
      </c>
      <c r="G43" s="39" t="s">
        <v>29</v>
      </c>
      <c r="H43" s="39"/>
      <c r="I43" s="39"/>
      <c r="J43" s="39" t="s">
        <v>30</v>
      </c>
      <c r="K43" s="39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I39:J39"/>
    <mergeCell ref="F33:G33"/>
    <mergeCell ref="J33:K33"/>
    <mergeCell ref="F34:G34"/>
    <mergeCell ref="J34:K34"/>
    <mergeCell ref="F35:G35"/>
    <mergeCell ref="J35:K35"/>
    <mergeCell ref="B42:F42"/>
    <mergeCell ref="I42:J42"/>
    <mergeCell ref="D12:D18"/>
    <mergeCell ref="D19:D21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</mergeCells>
  <phoneticPr fontId="13" type="noConversion"/>
  <pageMargins left="0.69930555555555596" right="0.69930555555555596" top="0.75" bottom="0.75" header="0.3" footer="0.3"/>
  <pageSetup paperSize="9" scale="89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9"/>
  <sheetViews>
    <sheetView tabSelected="1" topLeftCell="A16" workbookViewId="0">
      <selection activeCell="J24" sqref="J24:J29"/>
    </sheetView>
  </sheetViews>
  <sheetFormatPr defaultColWidth="8.88671875" defaultRowHeight="21" customHeight="1"/>
  <cols>
    <col min="1" max="1" width="8.88671875" style="2"/>
    <col min="2" max="2" width="16.5546875" customWidth="1"/>
    <col min="3" max="3" width="13.109375" style="3" customWidth="1"/>
    <col min="4" max="4" width="8.88671875" style="2"/>
    <col min="5" max="5" width="16.21875" style="2" customWidth="1"/>
    <col min="6" max="6" width="9.44140625"/>
    <col min="8" max="8" width="11.88671875" customWidth="1"/>
    <col min="9" max="9" width="24.88671875" customWidth="1"/>
    <col min="10" max="10" width="39.44140625" customWidth="1"/>
  </cols>
  <sheetData>
    <row r="2" spans="1:12" ht="21" customHeight="1">
      <c r="C2" s="82" t="s">
        <v>36</v>
      </c>
      <c r="D2" s="82"/>
      <c r="E2" s="82"/>
      <c r="F2" s="82"/>
      <c r="G2" s="82"/>
      <c r="H2" s="82"/>
      <c r="I2" s="20"/>
      <c r="J2" s="20"/>
      <c r="K2" s="20"/>
      <c r="L2" s="20"/>
    </row>
    <row r="4" spans="1:12" ht="21" customHeight="1">
      <c r="H4" s="90" t="s">
        <v>37</v>
      </c>
      <c r="I4" s="90"/>
      <c r="J4" s="90" t="s">
        <v>38</v>
      </c>
    </row>
    <row r="5" spans="1:12" ht="21" customHeight="1">
      <c r="H5" s="91"/>
      <c r="I5" s="91"/>
      <c r="J5" s="91"/>
    </row>
    <row r="6" spans="1:12" ht="21" customHeight="1">
      <c r="A6" s="118" t="s">
        <v>10</v>
      </c>
      <c r="B6" s="93" t="s">
        <v>39</v>
      </c>
      <c r="C6" s="119" t="s">
        <v>40</v>
      </c>
      <c r="D6" s="119"/>
      <c r="E6" s="119"/>
      <c r="F6" s="120" t="s">
        <v>41</v>
      </c>
      <c r="G6" s="120"/>
      <c r="H6" s="120"/>
      <c r="I6" s="120"/>
      <c r="J6" s="93" t="s">
        <v>42</v>
      </c>
    </row>
    <row r="7" spans="1:12" ht="21" customHeight="1">
      <c r="A7" s="118"/>
      <c r="B7" s="93"/>
      <c r="C7" s="6" t="s">
        <v>43</v>
      </c>
      <c r="D7" s="7" t="s">
        <v>44</v>
      </c>
      <c r="E7" s="4" t="s">
        <v>45</v>
      </c>
      <c r="F7" s="5" t="s">
        <v>46</v>
      </c>
      <c r="G7" s="5" t="s">
        <v>47</v>
      </c>
      <c r="H7" s="5" t="s">
        <v>48</v>
      </c>
      <c r="I7" s="5" t="s">
        <v>49</v>
      </c>
      <c r="J7" s="93"/>
    </row>
    <row r="8" spans="1:12" ht="21" customHeight="1">
      <c r="A8" s="107">
        <v>1</v>
      </c>
      <c r="B8" s="117" t="s">
        <v>50</v>
      </c>
      <c r="C8" s="108">
        <v>0</v>
      </c>
      <c r="D8" s="107">
        <v>0</v>
      </c>
      <c r="E8" s="92">
        <f>C8*D8</f>
        <v>0</v>
      </c>
      <c r="F8" s="10">
        <v>691</v>
      </c>
      <c r="G8" s="10">
        <v>30</v>
      </c>
      <c r="H8" s="10">
        <f t="shared" ref="H8:H14" si="0">F8+G8</f>
        <v>721</v>
      </c>
      <c r="I8" s="61" t="s">
        <v>86</v>
      </c>
      <c r="J8" s="94" t="s">
        <v>51</v>
      </c>
    </row>
    <row r="9" spans="1:12" ht="21" customHeight="1">
      <c r="A9" s="107"/>
      <c r="B9" s="117"/>
      <c r="C9" s="108"/>
      <c r="D9" s="107"/>
      <c r="E9" s="92"/>
      <c r="F9" s="10">
        <v>1420</v>
      </c>
      <c r="G9" s="10">
        <v>0</v>
      </c>
      <c r="H9" s="10">
        <f t="shared" si="0"/>
        <v>1420</v>
      </c>
      <c r="I9" s="61" t="s">
        <v>97</v>
      </c>
      <c r="J9" s="95"/>
    </row>
    <row r="10" spans="1:12" ht="21" customHeight="1">
      <c r="A10" s="107"/>
      <c r="B10" s="117"/>
      <c r="C10" s="108"/>
      <c r="D10" s="107"/>
      <c r="E10" s="92"/>
      <c r="F10" s="10">
        <v>200</v>
      </c>
      <c r="G10" s="10">
        <v>0</v>
      </c>
      <c r="H10" s="10">
        <f t="shared" si="0"/>
        <v>200</v>
      </c>
      <c r="I10" s="61" t="s">
        <v>89</v>
      </c>
      <c r="J10" s="95"/>
    </row>
    <row r="11" spans="1:12" ht="21" customHeight="1">
      <c r="A11" s="107"/>
      <c r="B11" s="117"/>
      <c r="C11" s="108"/>
      <c r="D11" s="107"/>
      <c r="E11" s="92"/>
      <c r="F11" s="10">
        <v>607</v>
      </c>
      <c r="G11" s="10">
        <v>0</v>
      </c>
      <c r="H11" s="10">
        <f t="shared" si="0"/>
        <v>607</v>
      </c>
      <c r="I11" s="61" t="s">
        <v>90</v>
      </c>
      <c r="J11" s="95"/>
    </row>
    <row r="12" spans="1:12" ht="21" customHeight="1">
      <c r="A12" s="107"/>
      <c r="B12" s="117"/>
      <c r="C12" s="108"/>
      <c r="D12" s="107"/>
      <c r="E12" s="92"/>
      <c r="F12" s="10">
        <v>48</v>
      </c>
      <c r="G12" s="10">
        <v>0</v>
      </c>
      <c r="H12" s="10">
        <f t="shared" si="0"/>
        <v>48</v>
      </c>
      <c r="I12" s="61" t="s">
        <v>91</v>
      </c>
      <c r="J12" s="95"/>
    </row>
    <row r="13" spans="1:12" ht="21" customHeight="1">
      <c r="A13" s="107"/>
      <c r="B13" s="117"/>
      <c r="C13" s="108"/>
      <c r="D13" s="107"/>
      <c r="E13" s="92"/>
      <c r="F13" s="124">
        <v>1000</v>
      </c>
      <c r="G13" s="10">
        <v>0</v>
      </c>
      <c r="H13" s="10">
        <f t="shared" si="0"/>
        <v>1000</v>
      </c>
      <c r="I13" s="61" t="s">
        <v>92</v>
      </c>
      <c r="J13" s="95"/>
    </row>
    <row r="14" spans="1:12" ht="21" customHeight="1">
      <c r="A14" s="107"/>
      <c r="B14" s="117"/>
      <c r="C14" s="108"/>
      <c r="D14" s="107"/>
      <c r="E14" s="92"/>
      <c r="F14" s="10">
        <v>614.72</v>
      </c>
      <c r="G14" s="10">
        <v>0</v>
      </c>
      <c r="H14" s="10">
        <f t="shared" si="0"/>
        <v>614.72</v>
      </c>
      <c r="I14" s="61" t="s">
        <v>99</v>
      </c>
      <c r="J14" s="95"/>
    </row>
    <row r="15" spans="1:12" s="1" customFormat="1" ht="21" customHeight="1">
      <c r="A15" s="12"/>
      <c r="B15" s="13" t="s">
        <v>52</v>
      </c>
      <c r="C15" s="14">
        <f>SUM(C8)</f>
        <v>0</v>
      </c>
      <c r="D15" s="15">
        <f>SUM(D8)</f>
        <v>0</v>
      </c>
      <c r="E15" s="15">
        <f>SUM(E8)</f>
        <v>0</v>
      </c>
      <c r="F15" s="14">
        <f>SUM(F8:F14)</f>
        <v>4580.72</v>
      </c>
      <c r="G15" s="14">
        <f>SUM(G8:G14)</f>
        <v>30</v>
      </c>
      <c r="H15" s="14">
        <f>SUM(H8:H14)</f>
        <v>4610.72</v>
      </c>
      <c r="I15" s="22"/>
      <c r="J15" s="96"/>
    </row>
    <row r="16" spans="1:12" ht="21" customHeight="1">
      <c r="A16" s="109">
        <v>2</v>
      </c>
      <c r="B16" s="121" t="s">
        <v>53</v>
      </c>
      <c r="C16" s="104">
        <v>0</v>
      </c>
      <c r="D16" s="109">
        <v>0</v>
      </c>
      <c r="E16" s="104">
        <f>C16*D16</f>
        <v>0</v>
      </c>
      <c r="F16" s="10">
        <v>0</v>
      </c>
      <c r="G16" s="10">
        <v>0</v>
      </c>
      <c r="H16" s="10">
        <f>F16+G16</f>
        <v>0</v>
      </c>
      <c r="I16" s="21"/>
      <c r="J16" s="94" t="s">
        <v>54</v>
      </c>
    </row>
    <row r="17" spans="1:10" ht="21" customHeight="1">
      <c r="A17" s="110"/>
      <c r="B17" s="122"/>
      <c r="C17" s="105"/>
      <c r="D17" s="110"/>
      <c r="E17" s="105"/>
      <c r="F17" s="10">
        <v>0</v>
      </c>
      <c r="G17" s="10">
        <v>0</v>
      </c>
      <c r="H17" s="10">
        <f t="shared" ref="H17" si="1">F17+G17</f>
        <v>0</v>
      </c>
      <c r="I17" s="21"/>
      <c r="J17" s="95"/>
    </row>
    <row r="18" spans="1:10" s="1" customFormat="1" ht="21" customHeight="1">
      <c r="A18" s="12"/>
      <c r="B18" s="13" t="s">
        <v>55</v>
      </c>
      <c r="C18" s="14">
        <f>SUM(C16)</f>
        <v>0</v>
      </c>
      <c r="D18" s="15">
        <f>SUM(D16)</f>
        <v>0</v>
      </c>
      <c r="E18" s="15">
        <f>SUM(E16)</f>
        <v>0</v>
      </c>
      <c r="F18" s="14">
        <f>SUM(F16:F17)</f>
        <v>0</v>
      </c>
      <c r="G18" s="14">
        <f>SUM(G16:G17)</f>
        <v>0</v>
      </c>
      <c r="H18" s="14">
        <f>SUM(H16:H17)</f>
        <v>0</v>
      </c>
      <c r="I18" s="22"/>
      <c r="J18" s="96"/>
    </row>
    <row r="19" spans="1:10" ht="21" customHeight="1">
      <c r="A19" s="109">
        <v>3</v>
      </c>
      <c r="B19" s="121" t="s">
        <v>56</v>
      </c>
      <c r="C19" s="104">
        <v>5000</v>
      </c>
      <c r="D19" s="109">
        <v>1</v>
      </c>
      <c r="E19" s="104">
        <f>C19*D19</f>
        <v>5000</v>
      </c>
      <c r="F19" s="62">
        <v>1495</v>
      </c>
      <c r="G19" s="10">
        <v>0</v>
      </c>
      <c r="H19" s="10">
        <f>F19+G19</f>
        <v>1495</v>
      </c>
      <c r="I19" s="61" t="s">
        <v>88</v>
      </c>
      <c r="J19" s="97" t="s">
        <v>57</v>
      </c>
    </row>
    <row r="20" spans="1:10" ht="21" customHeight="1">
      <c r="A20" s="111"/>
      <c r="B20" s="123"/>
      <c r="C20" s="106"/>
      <c r="D20" s="111"/>
      <c r="E20" s="106"/>
      <c r="F20" s="10">
        <v>0</v>
      </c>
      <c r="G20" s="10">
        <v>0</v>
      </c>
      <c r="H20" s="10">
        <f>F20+G20</f>
        <v>0</v>
      </c>
      <c r="I20" s="21"/>
      <c r="J20" s="98"/>
    </row>
    <row r="21" spans="1:10" ht="21" customHeight="1">
      <c r="A21" s="111"/>
      <c r="B21" s="123"/>
      <c r="C21" s="106"/>
      <c r="D21" s="111"/>
      <c r="E21" s="106"/>
      <c r="F21" s="10">
        <v>0</v>
      </c>
      <c r="G21" s="10">
        <v>0</v>
      </c>
      <c r="H21" s="10">
        <f>F21+G21</f>
        <v>0</v>
      </c>
      <c r="I21" s="21"/>
      <c r="J21" s="98"/>
    </row>
    <row r="22" spans="1:10" ht="21" customHeight="1">
      <c r="A22" s="111"/>
      <c r="B22" s="123"/>
      <c r="C22" s="106"/>
      <c r="D22" s="111"/>
      <c r="E22" s="106"/>
      <c r="F22" s="10">
        <v>0</v>
      </c>
      <c r="G22" s="10">
        <v>0</v>
      </c>
      <c r="H22" s="10">
        <f>F22+G22</f>
        <v>0</v>
      </c>
      <c r="I22" s="21"/>
      <c r="J22" s="98"/>
    </row>
    <row r="23" spans="1:10" s="1" customFormat="1" ht="21" customHeight="1">
      <c r="A23" s="12"/>
      <c r="B23" s="13" t="s">
        <v>58</v>
      </c>
      <c r="C23" s="14">
        <f>SUM(C19)</f>
        <v>5000</v>
      </c>
      <c r="D23" s="15">
        <f t="shared" ref="D23:E23" si="2">SUM(D19)</f>
        <v>1</v>
      </c>
      <c r="E23" s="15">
        <f t="shared" si="2"/>
        <v>5000</v>
      </c>
      <c r="F23" s="14">
        <f>SUM(F19:F22)</f>
        <v>1495</v>
      </c>
      <c r="G23" s="14">
        <f>SUM(G19:G22)</f>
        <v>0</v>
      </c>
      <c r="H23" s="14">
        <f>SUM(H19:H22)</f>
        <v>1495</v>
      </c>
      <c r="I23" s="22"/>
      <c r="J23" s="99"/>
    </row>
    <row r="24" spans="1:10" ht="19.95" customHeight="1">
      <c r="A24" s="107">
        <v>4</v>
      </c>
      <c r="B24" s="117" t="s">
        <v>59</v>
      </c>
      <c r="C24" s="108">
        <v>10000</v>
      </c>
      <c r="D24" s="107">
        <v>1</v>
      </c>
      <c r="E24" s="92">
        <f>C24*D24</f>
        <v>10000</v>
      </c>
      <c r="F24" s="10">
        <v>8000</v>
      </c>
      <c r="G24" s="10">
        <v>0</v>
      </c>
      <c r="H24" s="10">
        <f>F24+G24</f>
        <v>8000</v>
      </c>
      <c r="I24" s="23" t="s">
        <v>60</v>
      </c>
      <c r="J24" s="97" t="s">
        <v>61</v>
      </c>
    </row>
    <row r="25" spans="1:10" ht="19.95" customHeight="1">
      <c r="A25" s="107"/>
      <c r="B25" s="117"/>
      <c r="C25" s="108"/>
      <c r="D25" s="107"/>
      <c r="E25" s="92"/>
      <c r="F25" s="124">
        <v>95.3</v>
      </c>
      <c r="G25" s="10">
        <v>0</v>
      </c>
      <c r="H25" s="10">
        <f>F25+G25</f>
        <v>95.3</v>
      </c>
      <c r="I25" s="61" t="s">
        <v>94</v>
      </c>
      <c r="J25" s="98"/>
    </row>
    <row r="26" spans="1:10" ht="21" customHeight="1">
      <c r="A26" s="107"/>
      <c r="B26" s="117"/>
      <c r="C26" s="108"/>
      <c r="D26" s="107"/>
      <c r="E26" s="92"/>
      <c r="F26" s="10">
        <v>0</v>
      </c>
      <c r="G26" s="10">
        <v>0</v>
      </c>
      <c r="H26" s="10">
        <f>F26+G26</f>
        <v>0</v>
      </c>
      <c r="I26" s="23"/>
      <c r="J26" s="98"/>
    </row>
    <row r="27" spans="1:10" ht="21" customHeight="1">
      <c r="A27" s="107"/>
      <c r="B27" s="117"/>
      <c r="C27" s="108"/>
      <c r="D27" s="107"/>
      <c r="E27" s="92"/>
      <c r="F27" s="10">
        <v>0</v>
      </c>
      <c r="G27" s="10">
        <v>0</v>
      </c>
      <c r="H27" s="10">
        <f>F27+G27</f>
        <v>0</v>
      </c>
      <c r="I27" s="23"/>
      <c r="J27" s="98"/>
    </row>
    <row r="28" spans="1:10" ht="21" customHeight="1">
      <c r="A28" s="107"/>
      <c r="B28" s="117"/>
      <c r="C28" s="108"/>
      <c r="D28" s="107"/>
      <c r="E28" s="92"/>
      <c r="F28" s="10">
        <v>0</v>
      </c>
      <c r="G28" s="10">
        <v>0</v>
      </c>
      <c r="H28" s="10">
        <f>F28+G28</f>
        <v>0</v>
      </c>
      <c r="I28" s="23"/>
      <c r="J28" s="98"/>
    </row>
    <row r="29" spans="1:10" s="1" customFormat="1" ht="21" customHeight="1">
      <c r="A29" s="12"/>
      <c r="B29" s="13" t="s">
        <v>62</v>
      </c>
      <c r="C29" s="14">
        <f>C24</f>
        <v>10000</v>
      </c>
      <c r="D29" s="15">
        <f>D24</f>
        <v>1</v>
      </c>
      <c r="E29" s="15">
        <f>E24</f>
        <v>10000</v>
      </c>
      <c r="F29" s="14">
        <f>SUM(F24:F28)</f>
        <v>8095.3</v>
      </c>
      <c r="G29" s="14">
        <f>SUM(G24:G28)</f>
        <v>0</v>
      </c>
      <c r="H29" s="14">
        <f>SUM(H24:H28)</f>
        <v>8095.3</v>
      </c>
      <c r="I29" s="22"/>
      <c r="J29" s="99"/>
    </row>
    <row r="30" spans="1:10" ht="21" customHeight="1">
      <c r="A30" s="109">
        <v>5</v>
      </c>
      <c r="B30" s="121" t="s">
        <v>63</v>
      </c>
      <c r="C30" s="104">
        <v>5000</v>
      </c>
      <c r="D30" s="109">
        <v>1</v>
      </c>
      <c r="E30" s="92">
        <f>C30*D30</f>
        <v>5000</v>
      </c>
      <c r="F30" s="62">
        <v>15600</v>
      </c>
      <c r="G30" s="10">
        <v>0</v>
      </c>
      <c r="H30" s="10">
        <f>F30+G30</f>
        <v>15600</v>
      </c>
      <c r="I30" s="61" t="s">
        <v>87</v>
      </c>
      <c r="J30" s="100" t="s">
        <v>64</v>
      </c>
    </row>
    <row r="31" spans="1:10" ht="21" customHeight="1">
      <c r="A31" s="111"/>
      <c r="B31" s="123"/>
      <c r="C31" s="106"/>
      <c r="D31" s="111"/>
      <c r="E31" s="92"/>
      <c r="F31" s="62">
        <v>624.78</v>
      </c>
      <c r="G31" s="10">
        <v>0</v>
      </c>
      <c r="H31" s="10">
        <f>F31+G31</f>
        <v>624.78</v>
      </c>
      <c r="I31" s="61" t="s">
        <v>93</v>
      </c>
      <c r="J31" s="101"/>
    </row>
    <row r="32" spans="1:10" s="1" customFormat="1" ht="21" customHeight="1">
      <c r="A32" s="12"/>
      <c r="B32" s="13" t="s">
        <v>65</v>
      </c>
      <c r="C32" s="14">
        <f>SUM(C30:C31)</f>
        <v>5000</v>
      </c>
      <c r="D32" s="15">
        <f t="shared" ref="D32" si="3">SUM(D30)</f>
        <v>1</v>
      </c>
      <c r="E32" s="15">
        <f>E30</f>
        <v>5000</v>
      </c>
      <c r="F32" s="14">
        <f>SUM(F30:F31)</f>
        <v>16224.78</v>
      </c>
      <c r="G32" s="14">
        <f>SUM(G30:G31)</f>
        <v>0</v>
      </c>
      <c r="H32" s="14">
        <f>SUM(H30:H31)</f>
        <v>16224.78</v>
      </c>
      <c r="I32" s="22"/>
      <c r="J32" s="102"/>
    </row>
    <row r="33" spans="1:10" ht="21" customHeight="1">
      <c r="A33" s="107">
        <v>6</v>
      </c>
      <c r="B33" s="117" t="s">
        <v>66</v>
      </c>
      <c r="C33" s="108">
        <v>0</v>
      </c>
      <c r="D33" s="107">
        <v>0</v>
      </c>
      <c r="E33" s="92">
        <f>C33*D33</f>
        <v>0</v>
      </c>
      <c r="F33" s="10">
        <v>0</v>
      </c>
      <c r="G33" s="10">
        <v>0</v>
      </c>
      <c r="H33" s="10">
        <f>F33+G33</f>
        <v>0</v>
      </c>
      <c r="I33" s="21"/>
      <c r="J33" s="94" t="s">
        <v>67</v>
      </c>
    </row>
    <row r="34" spans="1:10" ht="21" customHeight="1">
      <c r="A34" s="107"/>
      <c r="B34" s="117"/>
      <c r="C34" s="108"/>
      <c r="D34" s="107"/>
      <c r="E34" s="92"/>
      <c r="F34" s="10">
        <v>2305</v>
      </c>
      <c r="G34" s="10">
        <v>0</v>
      </c>
      <c r="H34" s="10">
        <f>F34+G34</f>
        <v>2305</v>
      </c>
      <c r="I34" s="61" t="s">
        <v>98</v>
      </c>
      <c r="J34" s="98"/>
    </row>
    <row r="35" spans="1:10" ht="21" customHeight="1">
      <c r="A35" s="107"/>
      <c r="B35" s="117"/>
      <c r="C35" s="108"/>
      <c r="D35" s="107"/>
      <c r="E35" s="92"/>
      <c r="F35" s="10">
        <v>581</v>
      </c>
      <c r="G35" s="10">
        <v>0</v>
      </c>
      <c r="H35" s="10">
        <f t="shared" ref="H35:H50" si="4">F35+G35</f>
        <v>581</v>
      </c>
      <c r="I35" s="61" t="s">
        <v>98</v>
      </c>
      <c r="J35" s="98"/>
    </row>
    <row r="36" spans="1:10" s="1" customFormat="1" ht="21" customHeight="1">
      <c r="A36" s="12"/>
      <c r="B36" s="13" t="s">
        <v>68</v>
      </c>
      <c r="C36" s="14">
        <f>SUM(C33)</f>
        <v>0</v>
      </c>
      <c r="D36" s="15">
        <f t="shared" ref="D36:E36" si="5">SUM(D33)</f>
        <v>0</v>
      </c>
      <c r="E36" s="15">
        <f t="shared" si="5"/>
        <v>0</v>
      </c>
      <c r="F36" s="14">
        <f>SUM(F33:F35)</f>
        <v>2886</v>
      </c>
      <c r="G36" s="14">
        <f>SUM(G33:G35)</f>
        <v>0</v>
      </c>
      <c r="H36" s="14">
        <f>SUM(H33:H35)</f>
        <v>2886</v>
      </c>
      <c r="I36" s="22"/>
      <c r="J36" s="99"/>
    </row>
    <row r="37" spans="1:10" ht="21" customHeight="1">
      <c r="A37" s="107">
        <v>7</v>
      </c>
      <c r="B37" s="117" t="s">
        <v>69</v>
      </c>
      <c r="C37" s="108">
        <v>0</v>
      </c>
      <c r="D37" s="107">
        <v>0</v>
      </c>
      <c r="E37" s="92">
        <f>C37</f>
        <v>0</v>
      </c>
      <c r="F37" s="62">
        <v>2000</v>
      </c>
      <c r="G37" s="10">
        <v>49</v>
      </c>
      <c r="H37" s="10">
        <f t="shared" si="4"/>
        <v>2049</v>
      </c>
      <c r="I37" s="61" t="s">
        <v>95</v>
      </c>
      <c r="J37" s="103"/>
    </row>
    <row r="38" spans="1:10" ht="21" customHeight="1">
      <c r="A38" s="107"/>
      <c r="B38" s="117"/>
      <c r="C38" s="108"/>
      <c r="D38" s="107"/>
      <c r="E38" s="92"/>
      <c r="F38" s="10">
        <v>0</v>
      </c>
      <c r="G38" s="10">
        <v>0</v>
      </c>
      <c r="H38" s="10">
        <f t="shared" si="4"/>
        <v>0</v>
      </c>
      <c r="I38" s="21"/>
      <c r="J38" s="88"/>
    </row>
    <row r="39" spans="1:10" ht="21" customHeight="1">
      <c r="A39" s="107"/>
      <c r="B39" s="117"/>
      <c r="C39" s="108"/>
      <c r="D39" s="107"/>
      <c r="E39" s="92"/>
      <c r="F39" s="10">
        <v>0</v>
      </c>
      <c r="G39" s="10">
        <v>0</v>
      </c>
      <c r="H39" s="10">
        <f t="shared" si="4"/>
        <v>0</v>
      </c>
      <c r="I39" s="21"/>
      <c r="J39" s="88"/>
    </row>
    <row r="40" spans="1:10" ht="21" customHeight="1">
      <c r="A40" s="107"/>
      <c r="B40" s="117"/>
      <c r="C40" s="108"/>
      <c r="D40" s="107"/>
      <c r="E40" s="92"/>
      <c r="F40" s="10">
        <v>0</v>
      </c>
      <c r="G40" s="10">
        <v>0</v>
      </c>
      <c r="H40" s="10">
        <f t="shared" si="4"/>
        <v>0</v>
      </c>
      <c r="I40" s="21"/>
      <c r="J40" s="88"/>
    </row>
    <row r="41" spans="1:10" s="1" customFormat="1" ht="21" customHeight="1">
      <c r="A41" s="12"/>
      <c r="B41" s="13" t="s">
        <v>70</v>
      </c>
      <c r="C41" s="14">
        <f>SUM(C37)</f>
        <v>0</v>
      </c>
      <c r="D41" s="15">
        <f t="shared" ref="D41:E41" si="6">SUM(D37)</f>
        <v>0</v>
      </c>
      <c r="E41" s="15">
        <f t="shared" si="6"/>
        <v>0</v>
      </c>
      <c r="F41" s="14">
        <f>SUM(F37:F40)</f>
        <v>2000</v>
      </c>
      <c r="G41" s="14">
        <f t="shared" ref="G41:H41" si="7">SUM(G37:G40)</f>
        <v>49</v>
      </c>
      <c r="H41" s="14">
        <f t="shared" si="7"/>
        <v>2049</v>
      </c>
      <c r="I41" s="22"/>
      <c r="J41" s="89"/>
    </row>
    <row r="42" spans="1:10" ht="21" customHeight="1">
      <c r="A42" s="107">
        <v>8</v>
      </c>
      <c r="B42" s="117" t="s">
        <v>71</v>
      </c>
      <c r="C42" s="108">
        <v>0</v>
      </c>
      <c r="D42" s="107">
        <v>0</v>
      </c>
      <c r="E42" s="92">
        <f>C42*D42</f>
        <v>0</v>
      </c>
      <c r="F42" s="10">
        <v>0</v>
      </c>
      <c r="G42" s="10">
        <v>0</v>
      </c>
      <c r="H42" s="10">
        <f t="shared" si="4"/>
        <v>0</v>
      </c>
      <c r="I42" s="21"/>
      <c r="J42" s="97" t="s">
        <v>72</v>
      </c>
    </row>
    <row r="43" spans="1:10" ht="21" customHeight="1">
      <c r="A43" s="107"/>
      <c r="B43" s="117"/>
      <c r="C43" s="108"/>
      <c r="D43" s="107"/>
      <c r="E43" s="92"/>
      <c r="F43" s="10">
        <v>0</v>
      </c>
      <c r="G43" s="10">
        <v>0</v>
      </c>
      <c r="H43" s="10">
        <f t="shared" si="4"/>
        <v>0</v>
      </c>
      <c r="I43" s="21"/>
      <c r="J43" s="98"/>
    </row>
    <row r="44" spans="1:10" s="1" customFormat="1" ht="21" customHeight="1">
      <c r="A44" s="12"/>
      <c r="B44" s="13" t="s">
        <v>73</v>
      </c>
      <c r="C44" s="14">
        <f>SUM(C42)</f>
        <v>0</v>
      </c>
      <c r="D44" s="15">
        <f t="shared" ref="D44:E44" si="8">SUM(D42)</f>
        <v>0</v>
      </c>
      <c r="E44" s="15">
        <f t="shared" si="8"/>
        <v>0</v>
      </c>
      <c r="F44" s="14">
        <f>SUM(F42:F43)</f>
        <v>0</v>
      </c>
      <c r="G44" s="14">
        <f t="shared" ref="G44:H44" si="9">SUM(G42:G43)</f>
        <v>0</v>
      </c>
      <c r="H44" s="14">
        <f t="shared" si="9"/>
        <v>0</v>
      </c>
      <c r="I44" s="22"/>
      <c r="J44" s="99"/>
    </row>
    <row r="45" spans="1:10" ht="21" customHeight="1">
      <c r="A45" s="107">
        <v>9</v>
      </c>
      <c r="B45" s="117" t="s">
        <v>74</v>
      </c>
      <c r="C45" s="108">
        <v>0</v>
      </c>
      <c r="D45" s="107">
        <v>0</v>
      </c>
      <c r="E45" s="92">
        <f>C45*D45</f>
        <v>0</v>
      </c>
      <c r="F45" s="10">
        <v>0</v>
      </c>
      <c r="G45" s="10">
        <v>0</v>
      </c>
      <c r="H45" s="10">
        <f t="shared" si="4"/>
        <v>0</v>
      </c>
      <c r="I45" s="21"/>
      <c r="J45" s="94" t="s">
        <v>75</v>
      </c>
    </row>
    <row r="46" spans="1:10" ht="21" customHeight="1">
      <c r="A46" s="107"/>
      <c r="B46" s="117"/>
      <c r="C46" s="108"/>
      <c r="D46" s="107"/>
      <c r="E46" s="92"/>
      <c r="F46" s="10">
        <v>0</v>
      </c>
      <c r="G46" s="10">
        <v>0</v>
      </c>
      <c r="H46" s="10">
        <f t="shared" si="4"/>
        <v>0</v>
      </c>
      <c r="I46" s="21"/>
      <c r="J46" s="95"/>
    </row>
    <row r="47" spans="1:10" ht="21" customHeight="1">
      <c r="A47" s="107"/>
      <c r="B47" s="117"/>
      <c r="C47" s="108"/>
      <c r="D47" s="107"/>
      <c r="E47" s="92"/>
      <c r="F47" s="10">
        <v>0</v>
      </c>
      <c r="G47" s="10">
        <v>0</v>
      </c>
      <c r="H47" s="10">
        <f t="shared" si="4"/>
        <v>0</v>
      </c>
      <c r="I47" s="21"/>
      <c r="J47" s="95"/>
    </row>
    <row r="48" spans="1:10" s="1" customFormat="1" ht="21" customHeight="1">
      <c r="A48" s="12"/>
      <c r="B48" s="13" t="s">
        <v>76</v>
      </c>
      <c r="C48" s="14">
        <f>SUM(C45)</f>
        <v>0</v>
      </c>
      <c r="D48" s="15">
        <f t="shared" ref="D48:E48" si="10">SUM(D45)</f>
        <v>0</v>
      </c>
      <c r="E48" s="15">
        <f t="shared" si="10"/>
        <v>0</v>
      </c>
      <c r="F48" s="14">
        <f>SUM(F45:F47)</f>
        <v>0</v>
      </c>
      <c r="G48" s="14">
        <f t="shared" ref="G48:H48" si="11">SUM(G45:G47)</f>
        <v>0</v>
      </c>
      <c r="H48" s="14">
        <f t="shared" si="11"/>
        <v>0</v>
      </c>
      <c r="I48" s="22"/>
      <c r="J48" s="96"/>
    </row>
    <row r="49" spans="1:10" ht="21" customHeight="1">
      <c r="A49" s="16">
        <v>10</v>
      </c>
      <c r="B49" s="9" t="s">
        <v>77</v>
      </c>
      <c r="C49" s="10">
        <v>0</v>
      </c>
      <c r="D49" s="8">
        <v>0</v>
      </c>
      <c r="E49" s="11">
        <v>0</v>
      </c>
      <c r="F49" s="10">
        <v>421.5</v>
      </c>
      <c r="G49" s="10">
        <v>0</v>
      </c>
      <c r="H49" s="10">
        <f t="shared" si="4"/>
        <v>421.5</v>
      </c>
      <c r="I49" s="21"/>
      <c r="J49" s="88"/>
    </row>
    <row r="50" spans="1:10" ht="21" customHeight="1">
      <c r="A50" s="16"/>
      <c r="B50" s="9" t="s">
        <v>96</v>
      </c>
      <c r="C50" s="10"/>
      <c r="D50" s="8"/>
      <c r="E50" s="11"/>
      <c r="F50" s="124">
        <v>24</v>
      </c>
      <c r="G50" s="10">
        <v>0</v>
      </c>
      <c r="H50" s="10">
        <f t="shared" si="4"/>
        <v>24</v>
      </c>
      <c r="I50" s="21"/>
      <c r="J50" s="88"/>
    </row>
    <row r="51" spans="1:10" s="1" customFormat="1" ht="21" customHeight="1">
      <c r="A51" s="12"/>
      <c r="B51" s="13" t="s">
        <v>78</v>
      </c>
      <c r="C51" s="14">
        <f>C49</f>
        <v>0</v>
      </c>
      <c r="D51" s="15">
        <f>D49</f>
        <v>0</v>
      </c>
      <c r="E51" s="15">
        <f>E49</f>
        <v>0</v>
      </c>
      <c r="F51" s="14">
        <f>SUM(F49:F50)</f>
        <v>445.5</v>
      </c>
      <c r="G51" s="14">
        <f>SUM(G49:G50)</f>
        <v>0</v>
      </c>
      <c r="H51" s="14">
        <f>SUM(H49:H50)</f>
        <v>445.5</v>
      </c>
      <c r="I51" s="22"/>
      <c r="J51" s="89"/>
    </row>
    <row r="52" spans="1:10" ht="21" customHeight="1">
      <c r="A52" s="12"/>
      <c r="B52" s="13" t="s">
        <v>24</v>
      </c>
      <c r="C52" s="14">
        <f>SUM(C51,C48,C44,C41,C36,C32,C29,C23,C18,C15)</f>
        <v>20000</v>
      </c>
      <c r="D52" s="15">
        <f>SUM(D51,D48,D44,D41,D36,D32,D29,D23,D18,D15)</f>
        <v>3</v>
      </c>
      <c r="E52" s="15">
        <f>SUM(E51,E48,E44,E41,E36,E32,E29,E23,E18,E15)</f>
        <v>20000</v>
      </c>
      <c r="F52" s="14">
        <f>SUM(F51,F48,F44,F41,F36,F32,F29,F23,F18,F15)</f>
        <v>35727.299999999996</v>
      </c>
      <c r="G52" s="14">
        <f>SUM(G51,G48,G44,G41,G36,G32,G29,G23,G18,G15)</f>
        <v>79</v>
      </c>
      <c r="H52" s="14">
        <f>H15+H23+H18+H29+H32+H36+H41+H44+H48+H51</f>
        <v>35806.300000000003</v>
      </c>
      <c r="I52" s="22"/>
      <c r="J52" s="24"/>
    </row>
    <row r="56" spans="1:10" ht="21" customHeight="1">
      <c r="A56" s="114" t="s">
        <v>79</v>
      </c>
      <c r="B56" s="115"/>
      <c r="C56" s="116" t="s">
        <v>80</v>
      </c>
      <c r="D56" s="116"/>
      <c r="E56" s="116" t="s">
        <v>81</v>
      </c>
      <c r="F56" s="116"/>
      <c r="G56" s="116" t="s">
        <v>82</v>
      </c>
      <c r="H56" s="116"/>
      <c r="I56" s="25" t="s">
        <v>83</v>
      </c>
    </row>
    <row r="57" spans="1:10" ht="21" customHeight="1">
      <c r="A57" s="112">
        <f>E52</f>
        <v>20000</v>
      </c>
      <c r="B57" s="113"/>
      <c r="C57" s="113">
        <f>H52</f>
        <v>35806.300000000003</v>
      </c>
      <c r="D57" s="113"/>
      <c r="E57" s="113">
        <f>F52</f>
        <v>35727.299999999996</v>
      </c>
      <c r="F57" s="113"/>
      <c r="G57" s="113">
        <f>G52</f>
        <v>79</v>
      </c>
      <c r="H57" s="113"/>
      <c r="I57" s="26">
        <f>A57-C57</f>
        <v>-15806.300000000003</v>
      </c>
    </row>
    <row r="59" spans="1:10" ht="21" customHeight="1">
      <c r="A59" s="17" t="s">
        <v>84</v>
      </c>
      <c r="B59" s="18"/>
      <c r="C59" s="19" t="s">
        <v>28</v>
      </c>
      <c r="D59" s="17"/>
      <c r="E59" s="17" t="s">
        <v>85</v>
      </c>
      <c r="F59" s="17"/>
      <c r="G59" s="17" t="s">
        <v>30</v>
      </c>
      <c r="H59" s="17"/>
      <c r="I59" s="18"/>
    </row>
  </sheetData>
  <mergeCells count="71">
    <mergeCell ref="B16:B17"/>
    <mergeCell ref="B19:B22"/>
    <mergeCell ref="B24:B28"/>
    <mergeCell ref="B30:B31"/>
    <mergeCell ref="B33:B35"/>
    <mergeCell ref="B6:B7"/>
    <mergeCell ref="B8:B14"/>
    <mergeCell ref="C2:H2"/>
    <mergeCell ref="C6:E6"/>
    <mergeCell ref="F6:I6"/>
    <mergeCell ref="C8:C14"/>
    <mergeCell ref="D8:D14"/>
    <mergeCell ref="A30:A31"/>
    <mergeCell ref="A33:A35"/>
    <mergeCell ref="A37:A40"/>
    <mergeCell ref="A42:A43"/>
    <mergeCell ref="A45:A47"/>
    <mergeCell ref="A6:A7"/>
    <mergeCell ref="A8:A14"/>
    <mergeCell ref="A16:A17"/>
    <mergeCell ref="A19:A22"/>
    <mergeCell ref="A24:A28"/>
    <mergeCell ref="B37:B40"/>
    <mergeCell ref="B42:B43"/>
    <mergeCell ref="B45:B47"/>
    <mergeCell ref="C37:C40"/>
    <mergeCell ref="C42:C43"/>
    <mergeCell ref="C45:C47"/>
    <mergeCell ref="A57:B57"/>
    <mergeCell ref="C57:D57"/>
    <mergeCell ref="E57:F57"/>
    <mergeCell ref="G57:H57"/>
    <mergeCell ref="A56:B56"/>
    <mergeCell ref="C56:D56"/>
    <mergeCell ref="E56:F56"/>
    <mergeCell ref="G56:H56"/>
    <mergeCell ref="D42:D43"/>
    <mergeCell ref="D45:D47"/>
    <mergeCell ref="C16:C17"/>
    <mergeCell ref="C19:C22"/>
    <mergeCell ref="C24:C28"/>
    <mergeCell ref="C30:C31"/>
    <mergeCell ref="D16:D17"/>
    <mergeCell ref="D19:D22"/>
    <mergeCell ref="D24:D28"/>
    <mergeCell ref="D30:D31"/>
    <mergeCell ref="D33:D35"/>
    <mergeCell ref="C33:C35"/>
    <mergeCell ref="D37:D40"/>
    <mergeCell ref="J45:J48"/>
    <mergeCell ref="E8:E14"/>
    <mergeCell ref="E16:E17"/>
    <mergeCell ref="E19:E22"/>
    <mergeCell ref="E24:E28"/>
    <mergeCell ref="E30:E31"/>
    <mergeCell ref="J49:J51"/>
    <mergeCell ref="H4:I5"/>
    <mergeCell ref="E33:E35"/>
    <mergeCell ref="E37:E40"/>
    <mergeCell ref="E42:E43"/>
    <mergeCell ref="E45:E47"/>
    <mergeCell ref="J4:J5"/>
    <mergeCell ref="J6:J7"/>
    <mergeCell ref="J8:J15"/>
    <mergeCell ref="J16:J18"/>
    <mergeCell ref="J19:J23"/>
    <mergeCell ref="J24:J29"/>
    <mergeCell ref="J30:J32"/>
    <mergeCell ref="J33:J36"/>
    <mergeCell ref="J37:J41"/>
    <mergeCell ref="J42:J44"/>
  </mergeCells>
  <phoneticPr fontId="13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Pineapple republic</cp:lastModifiedBy>
  <cp:lastPrinted>2017-11-07T06:55:00Z</cp:lastPrinted>
  <dcterms:created xsi:type="dcterms:W3CDTF">2014-04-15T08:52:00Z</dcterms:created>
  <dcterms:modified xsi:type="dcterms:W3CDTF">2020-10-22T03:04:51Z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