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645" firstSheet="4" activeTab="5"/>
  </bookViews>
  <sheets>
    <sheet name="售后会议（一季度总结二季度规划）" sheetId="21" state="hidden" r:id="rId1"/>
    <sheet name="经销商培训会" sheetId="22" state="hidden" r:id="rId2"/>
    <sheet name="区域销售市场售后小区分会" sheetId="25" state="hidden" r:id="rId3"/>
    <sheet name="年中沟通会议" sheetId="24" state="hidden" r:id="rId4"/>
    <sheet name="2018下半年workshop汇总" sheetId="38" r:id="rId5"/>
    <sheet name="9月上海" sheetId="40" r:id="rId6"/>
    <sheet name="10月烟台" sheetId="41" r:id="rId7"/>
  </sheets>
  <calcPr calcId="144525"/>
</workbook>
</file>

<file path=xl/sharedStrings.xml><?xml version="1.0" encoding="utf-8"?>
<sst xmlns="http://schemas.openxmlformats.org/spreadsheetml/2006/main" count="91">
  <si>
    <t xml:space="preserve">Event:                 </t>
  </si>
  <si>
    <t>售后会议（一季度总结二季度规划）</t>
  </si>
  <si>
    <t xml:space="preserve">Date:                  </t>
  </si>
  <si>
    <t>2016/3/17-2016/3/18</t>
  </si>
  <si>
    <t xml:space="preserve">Venue:                  </t>
  </si>
  <si>
    <t>广东·广州</t>
  </si>
  <si>
    <t xml:space="preserve">Number of person:       </t>
  </si>
  <si>
    <t>170人</t>
  </si>
  <si>
    <t>项目</t>
  </si>
  <si>
    <t>详细内容</t>
  </si>
  <si>
    <t>报价</t>
  </si>
  <si>
    <t>数量</t>
  </si>
  <si>
    <t>价格</t>
  </si>
  <si>
    <t>NO.</t>
  </si>
  <si>
    <t>单位</t>
  </si>
  <si>
    <t>单价</t>
  </si>
  <si>
    <t>小计</t>
  </si>
  <si>
    <t>会议室场地费</t>
  </si>
  <si>
    <t>天</t>
  </si>
  <si>
    <t>间</t>
  </si>
  <si>
    <t>餐费</t>
  </si>
  <si>
    <t>人</t>
  </si>
  <si>
    <t>次</t>
  </si>
  <si>
    <t>设备租凭、物料制作、印刷印刷费用</t>
  </si>
  <si>
    <t>会务执行人员的差旅</t>
  </si>
  <si>
    <t>预估会议服务费用（总金额10%）</t>
  </si>
  <si>
    <t>总价</t>
  </si>
  <si>
    <t>经销商培训会</t>
  </si>
  <si>
    <t>2016/4/11-2016/4/13</t>
  </si>
  <si>
    <t>320人</t>
  </si>
  <si>
    <t>区域销售市场售后小区分会</t>
  </si>
  <si>
    <t>销售分会场地费</t>
  </si>
  <si>
    <t>销售分会餐费</t>
  </si>
  <si>
    <t>销售分会物料制作、文件印刷费用</t>
  </si>
  <si>
    <t>销售分会会务执行人员的差旅</t>
  </si>
  <si>
    <t>市场分会场地费</t>
  </si>
  <si>
    <t>市场分会餐费</t>
  </si>
  <si>
    <t>市场分会物料制作、文件印刷费用</t>
  </si>
  <si>
    <t>市场分会会务执行人员的差旅</t>
  </si>
  <si>
    <t>售后分会场地费</t>
  </si>
  <si>
    <t>售后分会餐费</t>
  </si>
  <si>
    <t>售后分会物料制作、文件印刷费用</t>
  </si>
  <si>
    <t>售后分会会务执行人员的差旅</t>
  </si>
  <si>
    <t>年中沟通会议</t>
  </si>
  <si>
    <t>2016/6/15-2016/6/16</t>
  </si>
  <si>
    <t>预估会务执行人员的差旅</t>
  </si>
  <si>
    <t>2018下半年上汽通用汽车售后配件供应商业务论坛 
2018 2nd harf year Aftersales Service Parts Supplier workshop</t>
  </si>
  <si>
    <t>序号</t>
  </si>
  <si>
    <t>会议时间
Workshop Date</t>
  </si>
  <si>
    <t>会议名称
Workshop Name</t>
  </si>
  <si>
    <t>会议地点
Workshop Location</t>
  </si>
  <si>
    <t>会议酒店
Workshop Hotel</t>
  </si>
  <si>
    <t>酒店星级
Hotel level</t>
  </si>
  <si>
    <t>预算
Budget</t>
  </si>
  <si>
    <t>9月
Sep</t>
  </si>
  <si>
    <t>2018第8期上汽通用汽车售后配件供应商业务论坛（预测与备货）
2018 6th Aftersales Service Parts Supplier workshop（prediction and stock）</t>
  </si>
  <si>
    <t>上海
Shanghai</t>
  </si>
  <si>
    <t>上海浦东华美达大酒店</t>
  </si>
  <si>
    <t>四星级
Four Stars</t>
  </si>
  <si>
    <t>10月
Oct</t>
  </si>
  <si>
    <t>2018第9期上汽通用汽车售后配件供应商业务论坛（生命周期供应专题）
2018 9th Aftersales Service Parts Supplier workshop（longtime supply in lifecycle）</t>
  </si>
  <si>
    <t>烟台
Yantai</t>
  </si>
  <si>
    <t>烟台金沙滩美居酒店</t>
  </si>
  <si>
    <t>total</t>
  </si>
  <si>
    <t>2018第8期上汽通用汽车售后配件供应商业务论坛（预测与备货）
2018 8th Aftersales Service Parts Supplier workshop（prediction and stock）</t>
  </si>
  <si>
    <t>品名
Item</t>
  </si>
  <si>
    <t>详述性能
Description</t>
  </si>
  <si>
    <t>单价
Unit price</t>
  </si>
  <si>
    <t>数量
Quantity</t>
  </si>
  <si>
    <t>总价
Total Price</t>
  </si>
  <si>
    <t>备注</t>
  </si>
  <si>
    <t>会议场地租赁以及搭建
site &amp; onsite setup</t>
  </si>
  <si>
    <t>能容纳65人左右*1天
(grand ballroom for 65 audiences * 1 days )</t>
  </si>
  <si>
    <t>200平米
(200 sqm)</t>
  </si>
  <si>
    <t>用餐
Meal</t>
  </si>
  <si>
    <t>午餐 ×1(145RMB/人)，
buffet lunch (145rmb/person)；65 persons</t>
  </si>
  <si>
    <t xml:space="preserve">茶歇
tea break </t>
  </si>
  <si>
    <t>制作物
Reltaed Materials</t>
  </si>
  <si>
    <t>横幅</t>
  </si>
  <si>
    <t>胸卡&amp;胸卡带
ID card</t>
  </si>
  <si>
    <t>10cm X 15cm</t>
  </si>
  <si>
    <t>易拉宝
destination board</t>
  </si>
  <si>
    <t>2m*0.8m</t>
  </si>
  <si>
    <t>工作人员
stuff</t>
  </si>
  <si>
    <t>交通费
transportation</t>
  </si>
  <si>
    <t>住宿
accommodation</t>
  </si>
  <si>
    <t>工作人员当地餐费杂费通讯费
others</t>
  </si>
  <si>
    <t>总计(net)</t>
  </si>
  <si>
    <t>服务费10% (profit)</t>
  </si>
  <si>
    <t>税金6% (tax)</t>
  </si>
  <si>
    <t>总计 (total price)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</si>
</sst>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#,##0.00_ "/>
    <numFmt numFmtId="178" formatCode="0.00_);[Red]\(0.00\)"/>
    <numFmt numFmtId="179" formatCode="\¥#,##0.00_);[Red]\(\¥#,##0.00\)"/>
    <numFmt numFmtId="180" formatCode="\¥#,##0.00;\¥\-#,##0.00"/>
  </numFmts>
  <fonts count="56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Arial Unicode MS"/>
      <charset val="134"/>
    </font>
    <font>
      <sz val="12"/>
      <color theme="1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Arial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3" fillId="20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9" borderId="0" applyNumberFormat="0" applyBorder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34" fillId="0" borderId="0"/>
    <xf numFmtId="0" fontId="18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11" borderId="27" applyNumberFormat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44" fillId="37" borderId="33" applyNumberFormat="0" applyProtection="0">
      <alignment vertical="center"/>
    </xf>
    <xf numFmtId="0" fontId="19" fillId="7" borderId="21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0" borderId="29" applyNumberForma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40" borderId="0" applyNumberFormat="0" applyBorder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34" borderId="0" applyNumberFormat="0" applyBorder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45" fillId="43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6" fillId="37" borderId="0" applyNumberFormat="0" applyBorder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4" borderId="0" applyNumberFormat="0" applyBorder="0" applyProtection="0">
      <alignment vertical="center"/>
    </xf>
    <xf numFmtId="0" fontId="40" fillId="0" borderId="0"/>
    <xf numFmtId="0" fontId="16" fillId="39" borderId="0" applyNumberFormat="0" applyBorder="0" applyProtection="0">
      <alignment vertical="center"/>
    </xf>
    <xf numFmtId="0" fontId="16" fillId="46" borderId="0" applyNumberFormat="0" applyBorder="0" applyProtection="0">
      <alignment vertical="center"/>
    </xf>
    <xf numFmtId="0" fontId="16" fillId="47" borderId="0" applyNumberFormat="0" applyBorder="0" applyProtection="0">
      <alignment vertical="center"/>
    </xf>
    <xf numFmtId="0" fontId="16" fillId="14" borderId="0" applyNumberFormat="0" applyBorder="0" applyProtection="0">
      <alignment vertical="center"/>
    </xf>
    <xf numFmtId="0" fontId="16" fillId="46" borderId="0" applyNumberFormat="0" applyBorder="0" applyProtection="0">
      <alignment vertical="center"/>
    </xf>
    <xf numFmtId="0" fontId="34" fillId="0" borderId="0"/>
    <xf numFmtId="0" fontId="45" fillId="47" borderId="0" applyNumberFormat="0" applyBorder="0" applyProtection="0">
      <alignment vertical="center"/>
    </xf>
    <xf numFmtId="0" fontId="45" fillId="4" borderId="0" applyNumberFormat="0" applyBorder="0" applyProtection="0">
      <alignment vertical="center"/>
    </xf>
    <xf numFmtId="0" fontId="45" fillId="49" borderId="0" applyNumberFormat="0" applyBorder="0" applyProtection="0">
      <alignment vertical="center"/>
    </xf>
    <xf numFmtId="0" fontId="45" fillId="50" borderId="0" applyNumberFormat="0" applyBorder="0" applyProtection="0">
      <alignment vertical="center"/>
    </xf>
    <xf numFmtId="0" fontId="45" fillId="51" borderId="0" applyNumberFormat="0" applyBorder="0" applyProtection="0">
      <alignment vertical="center"/>
    </xf>
    <xf numFmtId="0" fontId="45" fillId="52" borderId="0" applyNumberFormat="0" applyBorder="0" applyProtection="0">
      <alignment vertical="center"/>
    </xf>
    <xf numFmtId="0" fontId="45" fillId="53" borderId="0" applyNumberFormat="0" applyBorder="0" applyProtection="0">
      <alignment vertical="center"/>
    </xf>
    <xf numFmtId="0" fontId="45" fillId="54" borderId="0" applyNumberFormat="0" applyBorder="0" applyProtection="0">
      <alignment vertical="center"/>
    </xf>
    <xf numFmtId="0" fontId="45" fillId="49" borderId="0" applyNumberFormat="0" applyBorder="0" applyProtection="0">
      <alignment vertical="center"/>
    </xf>
    <xf numFmtId="0" fontId="45" fillId="50" borderId="0" applyNumberFormat="0" applyBorder="0" applyProtection="0">
      <alignment vertical="center"/>
    </xf>
    <xf numFmtId="0" fontId="45" fillId="55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50" fillId="35" borderId="33" applyNumberFormat="0" applyProtection="0">
      <alignment vertical="center"/>
    </xf>
    <xf numFmtId="0" fontId="51" fillId="56" borderId="35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52" fillId="34" borderId="0" applyNumberFormat="0" applyBorder="0" applyProtection="0">
      <alignment vertical="center"/>
    </xf>
    <xf numFmtId="0" fontId="20" fillId="0" borderId="22" applyNumberFormat="0" applyProtection="0">
      <alignment vertical="center"/>
    </xf>
    <xf numFmtId="0" fontId="53" fillId="0" borderId="36" applyNumberFormat="0" applyProtection="0">
      <alignment vertical="center"/>
    </xf>
    <xf numFmtId="0" fontId="35" fillId="0" borderId="0" applyNumberFormat="0" applyBorder="0" applyProtection="0">
      <alignment vertical="center"/>
    </xf>
    <xf numFmtId="0" fontId="54" fillId="0" borderId="37" applyNumberFormat="0" applyProtection="0">
      <alignment vertical="center"/>
    </xf>
    <xf numFmtId="0" fontId="47" fillId="48" borderId="0" applyNumberFormat="0" applyBorder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34" fillId="24" borderId="28" applyNumberFormat="0" applyProtection="0">
      <alignment vertical="center"/>
    </xf>
    <xf numFmtId="0" fontId="42" fillId="35" borderId="32" applyNumberFormat="0" applyProtection="0">
      <alignment vertical="center"/>
    </xf>
    <xf numFmtId="0" fontId="34" fillId="0" borderId="0" applyProtection="0"/>
    <xf numFmtId="0" fontId="48" fillId="0" borderId="0" applyNumberFormat="0" applyBorder="0" applyProtection="0">
      <alignment vertical="center"/>
    </xf>
    <xf numFmtId="0" fontId="46" fillId="0" borderId="34" applyNumberFormat="0" applyProtection="0">
      <alignment vertical="center"/>
    </xf>
    <xf numFmtId="0" fontId="55" fillId="0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16" fillId="0" borderId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28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0" fillId="0" borderId="0" xfId="0" applyAlignment="1"/>
    <xf numFmtId="0" fontId="3" fillId="0" borderId="0" xfId="90" applyFont="1" applyAlignment="1">
      <alignment horizontal="center" wrapText="1"/>
    </xf>
    <xf numFmtId="0" fontId="3" fillId="0" borderId="0" xfId="90" applyFont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/>
    </xf>
    <xf numFmtId="176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" fillId="2" borderId="0" xfId="0" applyFont="1" applyFill="1" applyBorder="1" applyAlignment="1">
      <alignment horizontal="right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176" fontId="2" fillId="2" borderId="0" xfId="0" applyNumberFormat="1" applyFont="1" applyFill="1" applyBorder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" fillId="0" borderId="0" xfId="94" applyFont="1" applyFill="1" applyBorder="1" applyAlignment="1">
      <alignment horizontal="left" vertical="center"/>
    </xf>
    <xf numFmtId="176" fontId="1" fillId="0" borderId="0" xfId="94" applyNumberFormat="1" applyFont="1" applyFill="1" applyBorder="1" applyAlignment="1">
      <alignment horizontal="center" vertical="center"/>
    </xf>
    <xf numFmtId="57" fontId="1" fillId="0" borderId="0" xfId="94" applyNumberFormat="1" applyFont="1" applyFill="1" applyBorder="1" applyAlignment="1">
      <alignment horizontal="left" vertical="center"/>
    </xf>
    <xf numFmtId="176" fontId="1" fillId="0" borderId="0" xfId="94" applyNumberFormat="1" applyFont="1" applyFill="1" applyBorder="1" applyAlignment="1">
      <alignment vertical="center"/>
    </xf>
    <xf numFmtId="0" fontId="12" fillId="3" borderId="5" xfId="94" applyNumberFormat="1" applyFont="1" applyFill="1" applyBorder="1" applyAlignment="1">
      <alignment horizontal="center" vertical="center" wrapText="1"/>
    </xf>
    <xf numFmtId="0" fontId="12" fillId="3" borderId="6" xfId="94" applyNumberFormat="1" applyFont="1" applyFill="1" applyBorder="1" applyAlignment="1">
      <alignment horizontal="center" vertical="center" wrapText="1"/>
    </xf>
    <xf numFmtId="0" fontId="13" fillId="3" borderId="7" xfId="94" applyNumberFormat="1" applyFont="1" applyFill="1" applyBorder="1" applyAlignment="1">
      <alignment horizontal="center" vertical="center" wrapText="1"/>
    </xf>
    <xf numFmtId="0" fontId="13" fillId="3" borderId="1" xfId="94" applyNumberFormat="1" applyFont="1" applyFill="1" applyBorder="1" applyAlignment="1">
      <alignment horizontal="center" vertical="center" wrapText="1"/>
    </xf>
    <xf numFmtId="0" fontId="12" fillId="3" borderId="1" xfId="94" applyNumberFormat="1" applyFont="1" applyFill="1" applyBorder="1" applyAlignment="1">
      <alignment horizontal="center" vertical="center" wrapText="1"/>
    </xf>
    <xf numFmtId="179" fontId="12" fillId="3" borderId="1" xfId="94" applyNumberFormat="1" applyFont="1" applyFill="1" applyBorder="1" applyAlignment="1">
      <alignment horizontal="center" vertical="center" wrapText="1"/>
    </xf>
    <xf numFmtId="0" fontId="12" fillId="2" borderId="8" xfId="94" applyNumberFormat="1" applyFont="1" applyFill="1" applyBorder="1" applyAlignment="1">
      <alignment horizontal="center" vertical="center" wrapText="1"/>
    </xf>
    <xf numFmtId="0" fontId="14" fillId="0" borderId="1" xfId="94" applyNumberFormat="1" applyFont="1" applyFill="1" applyBorder="1" applyAlignment="1">
      <alignment horizontal="left" vertical="center" wrapText="1"/>
    </xf>
    <xf numFmtId="0" fontId="14" fillId="0" borderId="1" xfId="94" applyNumberFormat="1" applyFont="1" applyFill="1" applyBorder="1" applyAlignment="1">
      <alignment horizontal="center" vertical="center" wrapText="1"/>
    </xf>
    <xf numFmtId="180" fontId="15" fillId="0" borderId="1" xfId="94" applyNumberFormat="1" applyFont="1" applyFill="1" applyBorder="1" applyAlignment="1">
      <alignment horizontal="right" vertical="center" wrapText="1"/>
    </xf>
    <xf numFmtId="179" fontId="15" fillId="0" borderId="1" xfId="106" applyNumberFormat="1" applyFont="1" applyFill="1" applyBorder="1" applyAlignment="1">
      <alignment horizontal="right" vertical="center" wrapText="1"/>
    </xf>
    <xf numFmtId="0" fontId="12" fillId="2" borderId="9" xfId="94" applyNumberFormat="1" applyFont="1" applyFill="1" applyBorder="1" applyAlignment="1">
      <alignment horizontal="center" vertical="center" wrapText="1"/>
    </xf>
    <xf numFmtId="179" fontId="12" fillId="3" borderId="10" xfId="106" applyNumberFormat="1" applyFont="1" applyFill="1" applyBorder="1" applyAlignment="1">
      <alignment horizontal="center" vertical="center" wrapText="1"/>
    </xf>
    <xf numFmtId="179" fontId="12" fillId="3" borderId="11" xfId="106" applyNumberFormat="1" applyFont="1" applyFill="1" applyBorder="1" applyAlignment="1">
      <alignment horizontal="left" vertical="center" wrapText="1"/>
    </xf>
    <xf numFmtId="179" fontId="12" fillId="3" borderId="11" xfId="106" applyNumberFormat="1" applyFont="1" applyFill="1" applyBorder="1" applyAlignment="1">
      <alignment horizontal="right" vertical="center" wrapText="1"/>
    </xf>
    <xf numFmtId="0" fontId="12" fillId="0" borderId="0" xfId="94" applyNumberFormat="1" applyFont="1" applyFill="1" applyBorder="1" applyAlignment="1">
      <alignment vertical="center"/>
    </xf>
    <xf numFmtId="0" fontId="14" fillId="0" borderId="0" xfId="94" applyNumberFormat="1" applyFont="1" applyFill="1" applyBorder="1" applyAlignment="1">
      <alignment vertical="center" wrapText="1"/>
    </xf>
    <xf numFmtId="0" fontId="14" fillId="0" borderId="0" xfId="94" applyNumberFormat="1" applyFont="1" applyFill="1" applyBorder="1" applyAlignment="1">
      <alignment horizontal="center" vertical="center" wrapText="1"/>
    </xf>
    <xf numFmtId="0" fontId="12" fillId="3" borderId="12" xfId="94" applyNumberFormat="1" applyFont="1" applyFill="1" applyBorder="1" applyAlignment="1">
      <alignment horizontal="center" vertical="center" wrapText="1"/>
    </xf>
    <xf numFmtId="0" fontId="12" fillId="3" borderId="13" xfId="94" applyNumberFormat="1" applyFont="1" applyFill="1" applyBorder="1" applyAlignment="1">
      <alignment horizontal="center" vertical="center" wrapText="1"/>
    </xf>
    <xf numFmtId="0" fontId="12" fillId="3" borderId="14" xfId="94" applyNumberFormat="1" applyFont="1" applyFill="1" applyBorder="1" applyAlignment="1">
      <alignment horizontal="center" vertical="center" wrapText="1"/>
    </xf>
    <xf numFmtId="0" fontId="12" fillId="3" borderId="15" xfId="94" applyNumberFormat="1" applyFont="1" applyFill="1" applyBorder="1" applyAlignment="1">
      <alignment horizontal="center" vertical="center" wrapText="1"/>
    </xf>
    <xf numFmtId="0" fontId="12" fillId="3" borderId="16" xfId="94" applyNumberFormat="1" applyFont="1" applyFill="1" applyBorder="1" applyAlignment="1">
      <alignment horizontal="center" vertical="center" wrapText="1"/>
    </xf>
    <xf numFmtId="0" fontId="12" fillId="3" borderId="9" xfId="94" applyNumberFormat="1" applyFont="1" applyFill="1" applyBorder="1" applyAlignment="1">
      <alignment horizontal="center" vertical="center" wrapText="1"/>
    </xf>
    <xf numFmtId="0" fontId="12" fillId="3" borderId="3" xfId="94" applyNumberFormat="1" applyFont="1" applyFill="1" applyBorder="1" applyAlignment="1">
      <alignment horizontal="center" vertical="center" wrapText="1"/>
    </xf>
    <xf numFmtId="0" fontId="12" fillId="3" borderId="17" xfId="94" applyNumberFormat="1" applyFont="1" applyFill="1" applyBorder="1" applyAlignment="1">
      <alignment horizontal="center" vertical="center" wrapText="1"/>
    </xf>
    <xf numFmtId="0" fontId="12" fillId="3" borderId="18" xfId="94" applyNumberFormat="1" applyFont="1" applyFill="1" applyBorder="1" applyAlignment="1">
      <alignment horizontal="center" vertical="center" wrapText="1"/>
    </xf>
    <xf numFmtId="0" fontId="12" fillId="3" borderId="19" xfId="94" applyNumberFormat="1" applyFont="1" applyFill="1" applyBorder="1" applyAlignment="1">
      <alignment horizontal="center" vertical="center" wrapText="1"/>
    </xf>
    <xf numFmtId="179" fontId="12" fillId="3" borderId="17" xfId="94" applyNumberFormat="1" applyFont="1" applyFill="1" applyBorder="1" applyAlignment="1">
      <alignment horizontal="center" vertical="center" wrapText="1"/>
    </xf>
    <xf numFmtId="179" fontId="12" fillId="3" borderId="19" xfId="94" applyNumberFormat="1" applyFont="1" applyFill="1" applyBorder="1" applyAlignment="1">
      <alignment horizontal="center" vertical="center" wrapText="1"/>
    </xf>
    <xf numFmtId="0" fontId="12" fillId="3" borderId="20" xfId="94" applyNumberFormat="1" applyFont="1" applyFill="1" applyBorder="1" applyAlignment="1">
      <alignment horizontal="center" vertical="center" wrapText="1"/>
    </xf>
    <xf numFmtId="0" fontId="12" fillId="3" borderId="4" xfId="94" applyNumberFormat="1" applyFont="1" applyFill="1" applyBorder="1" applyAlignment="1">
      <alignment horizontal="center" vertical="center" wrapText="1"/>
    </xf>
    <xf numFmtId="0" fontId="12" fillId="2" borderId="20" xfId="94" applyNumberFormat="1" applyFont="1" applyFill="1" applyBorder="1" applyAlignment="1">
      <alignment horizontal="center" vertical="center" wrapText="1"/>
    </xf>
  </cellXfs>
  <cellStyles count="11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40% - Accent6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Input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Heading 3" xfId="38"/>
    <cellStyle name="20% - 强调文字颜色 5" xfId="39" builtinId="46"/>
    <cellStyle name="强调文字颜色 1" xfId="40" builtinId="29"/>
    <cellStyle name="20% - 强调文字颜色 1" xfId="41" builtinId="30"/>
    <cellStyle name="20% - Accent2" xfId="42"/>
    <cellStyle name="40% - 强调文字颜色 1" xfId="43" builtinId="31"/>
    <cellStyle name="20% - 强调文字颜色 2" xfId="44" builtinId="34"/>
    <cellStyle name="20% - Accent3" xfId="45"/>
    <cellStyle name="0,0_x005f_x000d__x005f_x000a_NA_x005f_x000d__x005f_x000a_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60% - Accent1" xfId="51"/>
    <cellStyle name="20% - Accent5" xfId="52"/>
    <cellStyle name="40% - 强调文字颜色 4" xfId="53" builtinId="43"/>
    <cellStyle name="强调文字颜色 5" xfId="54" builtinId="45"/>
    <cellStyle name="20% - Accent6" xfId="5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40% - Accent3" xfId="61"/>
    <cellStyle name="0,0_x000a__x000a_NA_x000a__x000a_" xfId="62"/>
    <cellStyle name="20% - Accent1" xfId="63"/>
    <cellStyle name="40% - Accent1" xfId="64"/>
    <cellStyle name="40% - Accent2" xfId="65"/>
    <cellStyle name="40% - Accent4" xfId="66"/>
    <cellStyle name="40% - Accent5" xfId="67"/>
    <cellStyle name="常规 2 2" xfId="68"/>
    <cellStyle name="60% - Accent2" xfId="69"/>
    <cellStyle name="60% - Accent3" xfId="70"/>
    <cellStyle name="60% - Accent4" xfId="71"/>
    <cellStyle name="60% - Accent5" xfId="72"/>
    <cellStyle name="60% - Accent6" xfId="73"/>
    <cellStyle name="Accent1" xfId="74"/>
    <cellStyle name="Accent2" xfId="75"/>
    <cellStyle name="Accent3" xfId="76"/>
    <cellStyle name="Accent4" xfId="77"/>
    <cellStyle name="Accent5" xfId="78"/>
    <cellStyle name="Accent6" xfId="79"/>
    <cellStyle name="Bad" xfId="80"/>
    <cellStyle name="Calculation" xfId="81"/>
    <cellStyle name="Check Cell" xfId="82"/>
    <cellStyle name="Explanatory Text" xfId="83"/>
    <cellStyle name="Good" xfId="84"/>
    <cellStyle name="Heading 1" xfId="85"/>
    <cellStyle name="Heading 2" xfId="86"/>
    <cellStyle name="Heading 4" xfId="87"/>
    <cellStyle name="Linked Cell" xfId="88"/>
    <cellStyle name="Neutral" xfId="89"/>
    <cellStyle name="Normal 2" xfId="90"/>
    <cellStyle name="Normal 3" xfId="91"/>
    <cellStyle name="Note" xfId="92"/>
    <cellStyle name="Output" xfId="93"/>
    <cellStyle name="常规 2" xfId="94"/>
    <cellStyle name="Title" xfId="95"/>
    <cellStyle name="Total" xfId="96"/>
    <cellStyle name="Warning Text" xfId="97"/>
    <cellStyle name="常规 2 2 2" xfId="98"/>
    <cellStyle name="常规 3" xfId="99"/>
    <cellStyle name="常规 4" xfId="100"/>
    <cellStyle name="常规 5" xfId="101"/>
    <cellStyle name="常规 7" xfId="102"/>
    <cellStyle name="逗号" xfId="103"/>
    <cellStyle name="普通 2" xfId="104"/>
    <cellStyle name="普通 3" xfId="105"/>
    <cellStyle name="千位分隔 2" xfId="106"/>
    <cellStyle name="千位分隔 3" xfId="107"/>
    <cellStyle name="千位分隔 4" xfId="108"/>
    <cellStyle name="样式 1" xfId="109"/>
    <cellStyle name="一般_Sheet1" xfId="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G8" sqref="G8"/>
    </sheetView>
  </sheetViews>
  <sheetFormatPr defaultColWidth="8.875" defaultRowHeight="11.25"/>
  <cols>
    <col min="1" max="1" width="14.625" style="50" customWidth="1"/>
    <col min="2" max="2" width="31" style="50" customWidth="1"/>
    <col min="3" max="6" width="6.125" style="50" customWidth="1"/>
    <col min="7" max="7" width="10.125" style="50" customWidth="1"/>
    <col min="8" max="8" width="14.125" style="51" customWidth="1"/>
    <col min="9" max="16384" width="8.875" style="50"/>
  </cols>
  <sheetData>
    <row r="1" ht="14.25" spans="1:12">
      <c r="A1" s="52" t="s">
        <v>0</v>
      </c>
      <c r="B1" s="52" t="s">
        <v>1</v>
      </c>
      <c r="C1" s="52"/>
      <c r="D1" s="53"/>
      <c r="E1" s="53"/>
      <c r="F1" s="53"/>
      <c r="G1" s="53"/>
      <c r="H1" s="52"/>
      <c r="I1" s="71"/>
      <c r="J1" s="71"/>
      <c r="K1" s="71"/>
      <c r="L1" s="71"/>
    </row>
    <row r="2" ht="14.25" spans="1:12">
      <c r="A2" s="52" t="s">
        <v>2</v>
      </c>
      <c r="B2" s="54" t="s">
        <v>3</v>
      </c>
      <c r="C2" s="52"/>
      <c r="D2" s="53"/>
      <c r="E2" s="53"/>
      <c r="F2" s="53"/>
      <c r="G2" s="53"/>
      <c r="H2" s="52"/>
      <c r="I2" s="71"/>
      <c r="J2" s="71"/>
      <c r="K2" s="71"/>
      <c r="L2" s="71"/>
    </row>
    <row r="3" ht="14.25" spans="1:12">
      <c r="A3" s="52" t="s">
        <v>4</v>
      </c>
      <c r="B3" s="52" t="s">
        <v>5</v>
      </c>
      <c r="C3" s="52"/>
      <c r="D3" s="53"/>
      <c r="E3" s="53"/>
      <c r="F3" s="53"/>
      <c r="G3" s="53"/>
      <c r="H3" s="52"/>
      <c r="I3" s="71"/>
      <c r="J3" s="71"/>
      <c r="K3" s="71"/>
      <c r="L3" s="71"/>
    </row>
    <row r="4" ht="15" spans="1:12">
      <c r="A4" s="52" t="s">
        <v>6</v>
      </c>
      <c r="B4" s="52" t="s">
        <v>7</v>
      </c>
      <c r="C4" s="52"/>
      <c r="D4" s="55"/>
      <c r="E4" s="53"/>
      <c r="F4" s="53"/>
      <c r="G4" s="53"/>
      <c r="H4" s="52"/>
      <c r="I4" s="71"/>
      <c r="J4" s="71"/>
      <c r="K4" s="71"/>
      <c r="L4" s="71"/>
    </row>
    <row r="5" s="49" customFormat="1" ht="12" customHeight="1" spans="1:12">
      <c r="A5" s="56" t="s">
        <v>8</v>
      </c>
      <c r="B5" s="57" t="s">
        <v>9</v>
      </c>
      <c r="C5" s="57" t="s">
        <v>10</v>
      </c>
      <c r="D5" s="57"/>
      <c r="E5" s="57"/>
      <c r="F5" s="57"/>
      <c r="G5" s="57"/>
      <c r="H5" s="57"/>
      <c r="I5" s="72"/>
      <c r="J5" s="72"/>
      <c r="K5" s="72"/>
      <c r="L5" s="72"/>
    </row>
    <row r="6" s="49" customFormat="1" ht="12" customHeight="1" spans="1:12">
      <c r="A6" s="58"/>
      <c r="B6" s="59"/>
      <c r="C6" s="60" t="s">
        <v>11</v>
      </c>
      <c r="D6" s="60"/>
      <c r="E6" s="60"/>
      <c r="F6" s="60"/>
      <c r="G6" s="61" t="s">
        <v>12</v>
      </c>
      <c r="H6" s="61"/>
      <c r="I6" s="73"/>
      <c r="J6" s="73"/>
      <c r="K6" s="73"/>
      <c r="L6" s="73"/>
    </row>
    <row r="7" s="49" customFormat="1" ht="12" customHeight="1" spans="1:12">
      <c r="A7" s="58"/>
      <c r="B7" s="59"/>
      <c r="C7" s="60" t="s">
        <v>13</v>
      </c>
      <c r="D7" s="60" t="s">
        <v>14</v>
      </c>
      <c r="E7" s="60" t="s">
        <v>13</v>
      </c>
      <c r="F7" s="60" t="s">
        <v>14</v>
      </c>
      <c r="G7" s="61" t="s">
        <v>15</v>
      </c>
      <c r="H7" s="61" t="s">
        <v>16</v>
      </c>
      <c r="I7" s="73"/>
      <c r="J7" s="73"/>
      <c r="K7" s="73"/>
      <c r="L7" s="73"/>
    </row>
    <row r="8" s="49" customFormat="1" ht="15.95" customHeight="1" spans="1:12">
      <c r="A8" s="62" t="s">
        <v>1</v>
      </c>
      <c r="B8" s="63" t="s">
        <v>17</v>
      </c>
      <c r="C8" s="64">
        <v>1</v>
      </c>
      <c r="D8" s="64" t="s">
        <v>18</v>
      </c>
      <c r="E8" s="64">
        <v>5</v>
      </c>
      <c r="F8" s="64" t="s">
        <v>19</v>
      </c>
      <c r="G8" s="65">
        <v>3000</v>
      </c>
      <c r="H8" s="66">
        <f>G8*E8*C8</f>
        <v>15000</v>
      </c>
      <c r="I8" s="73"/>
      <c r="J8" s="73"/>
      <c r="K8" s="73"/>
      <c r="L8" s="73"/>
    </row>
    <row r="9" s="49" customFormat="1" ht="15.95" customHeight="1" spans="1:12">
      <c r="A9" s="67"/>
      <c r="B9" s="63" t="s">
        <v>20</v>
      </c>
      <c r="C9" s="64">
        <v>170</v>
      </c>
      <c r="D9" s="64" t="s">
        <v>21</v>
      </c>
      <c r="E9" s="64">
        <v>2</v>
      </c>
      <c r="F9" s="64" t="s">
        <v>22</v>
      </c>
      <c r="G9" s="65">
        <v>100</v>
      </c>
      <c r="H9" s="66">
        <f>G9*E9*C9</f>
        <v>34000</v>
      </c>
      <c r="I9" s="73"/>
      <c r="J9" s="73"/>
      <c r="K9" s="73"/>
      <c r="L9" s="73"/>
    </row>
    <row r="10" s="49" customFormat="1" ht="15.95" customHeight="1" spans="1:12">
      <c r="A10" s="67"/>
      <c r="B10" s="63" t="s">
        <v>23</v>
      </c>
      <c r="C10" s="64">
        <v>1</v>
      </c>
      <c r="D10" s="64" t="s">
        <v>22</v>
      </c>
      <c r="E10" s="64">
        <v>1</v>
      </c>
      <c r="F10" s="64" t="s">
        <v>22</v>
      </c>
      <c r="G10" s="65">
        <v>5000</v>
      </c>
      <c r="H10" s="66">
        <f t="shared" ref="H10" si="0">G10*E10*C10</f>
        <v>5000</v>
      </c>
      <c r="I10" s="73"/>
      <c r="J10" s="73"/>
      <c r="K10" s="73"/>
      <c r="L10" s="73"/>
    </row>
    <row r="11" s="49" customFormat="1" ht="15.95" customHeight="1" spans="1:12">
      <c r="A11" s="67"/>
      <c r="B11" s="63" t="s">
        <v>24</v>
      </c>
      <c r="C11" s="64">
        <v>2</v>
      </c>
      <c r="D11" s="64" t="s">
        <v>18</v>
      </c>
      <c r="E11" s="64">
        <v>1</v>
      </c>
      <c r="F11" s="64" t="s">
        <v>22</v>
      </c>
      <c r="G11" s="65">
        <v>2000</v>
      </c>
      <c r="H11" s="66">
        <f t="shared" ref="H11" si="1">G11*E11*C11</f>
        <v>4000</v>
      </c>
      <c r="I11" s="73"/>
      <c r="J11" s="73"/>
      <c r="K11" s="73"/>
      <c r="L11" s="73"/>
    </row>
    <row r="12" s="49" customFormat="1" ht="15.95" customHeight="1" spans="1:12">
      <c r="A12" s="67"/>
      <c r="B12" s="63" t="s">
        <v>25</v>
      </c>
      <c r="C12" s="64"/>
      <c r="D12" s="64"/>
      <c r="E12" s="64"/>
      <c r="F12" s="64"/>
      <c r="G12" s="65"/>
      <c r="H12" s="66">
        <f>0.1*(SUM(H8:H11))</f>
        <v>5800</v>
      </c>
      <c r="I12" s="73"/>
      <c r="J12" s="73"/>
      <c r="K12" s="73"/>
      <c r="L12" s="73"/>
    </row>
    <row r="13" s="49" customFormat="1" ht="15.95" customHeight="1" spans="1:12">
      <c r="A13" s="68" t="s">
        <v>26</v>
      </c>
      <c r="B13" s="69"/>
      <c r="C13" s="69"/>
      <c r="D13" s="69"/>
      <c r="E13" s="69"/>
      <c r="F13" s="69"/>
      <c r="G13" s="69"/>
      <c r="H13" s="70">
        <f>SUM(H8:H12)</f>
        <v>63800</v>
      </c>
      <c r="I13" s="72"/>
      <c r="J13" s="72"/>
      <c r="K13" s="72"/>
      <c r="L13" s="72"/>
    </row>
  </sheetData>
  <mergeCells count="6">
    <mergeCell ref="C5:H5"/>
    <mergeCell ref="C6:F6"/>
    <mergeCell ref="G6:H6"/>
    <mergeCell ref="A5:A7"/>
    <mergeCell ref="A8:A12"/>
    <mergeCell ref="B5:B7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A1" sqref="A1:H13"/>
    </sheetView>
  </sheetViews>
  <sheetFormatPr defaultColWidth="8.875" defaultRowHeight="11.25"/>
  <cols>
    <col min="1" max="1" width="14.625" style="50" customWidth="1"/>
    <col min="2" max="2" width="31" style="50" customWidth="1"/>
    <col min="3" max="6" width="6.125" style="50" customWidth="1"/>
    <col min="7" max="7" width="10.125" style="50" customWidth="1"/>
    <col min="8" max="8" width="14.125" style="51" customWidth="1"/>
    <col min="9" max="16384" width="8.875" style="50"/>
  </cols>
  <sheetData>
    <row r="1" ht="14.25" spans="1:12">
      <c r="A1" s="52" t="s">
        <v>0</v>
      </c>
      <c r="B1" s="52" t="s">
        <v>27</v>
      </c>
      <c r="C1" s="52"/>
      <c r="D1" s="53"/>
      <c r="E1" s="53"/>
      <c r="F1" s="53"/>
      <c r="G1" s="53"/>
      <c r="H1" s="52"/>
      <c r="I1" s="71"/>
      <c r="J1" s="71"/>
      <c r="K1" s="71"/>
      <c r="L1" s="71"/>
    </row>
    <row r="2" ht="14.25" spans="1:12">
      <c r="A2" s="52" t="s">
        <v>2</v>
      </c>
      <c r="B2" s="54" t="s">
        <v>28</v>
      </c>
      <c r="C2" s="52"/>
      <c r="D2" s="53"/>
      <c r="E2" s="53"/>
      <c r="F2" s="53"/>
      <c r="G2" s="53"/>
      <c r="H2" s="52"/>
      <c r="I2" s="71"/>
      <c r="J2" s="71"/>
      <c r="K2" s="71"/>
      <c r="L2" s="71"/>
    </row>
    <row r="3" ht="14.25" spans="1:12">
      <c r="A3" s="52" t="s">
        <v>4</v>
      </c>
      <c r="B3" s="52" t="s">
        <v>5</v>
      </c>
      <c r="C3" s="52"/>
      <c r="D3" s="53"/>
      <c r="E3" s="53"/>
      <c r="F3" s="53"/>
      <c r="G3" s="53"/>
      <c r="H3" s="52"/>
      <c r="I3" s="71"/>
      <c r="J3" s="71"/>
      <c r="K3" s="71"/>
      <c r="L3" s="71"/>
    </row>
    <row r="4" ht="15" spans="1:12">
      <c r="A4" s="52" t="s">
        <v>6</v>
      </c>
      <c r="B4" s="52" t="s">
        <v>29</v>
      </c>
      <c r="C4" s="52"/>
      <c r="D4" s="55"/>
      <c r="E4" s="53"/>
      <c r="F4" s="53"/>
      <c r="G4" s="53"/>
      <c r="H4" s="52"/>
      <c r="I4" s="71"/>
      <c r="J4" s="71"/>
      <c r="K4" s="71"/>
      <c r="L4" s="71"/>
    </row>
    <row r="5" s="49" customFormat="1" ht="12" customHeight="1" spans="1:12">
      <c r="A5" s="74" t="s">
        <v>8</v>
      </c>
      <c r="B5" s="75" t="s">
        <v>9</v>
      </c>
      <c r="C5" s="76" t="s">
        <v>10</v>
      </c>
      <c r="D5" s="77"/>
      <c r="E5" s="77"/>
      <c r="F5" s="77"/>
      <c r="G5" s="77"/>
      <c r="H5" s="78"/>
      <c r="I5" s="72"/>
      <c r="J5" s="72"/>
      <c r="K5" s="72"/>
      <c r="L5" s="72"/>
    </row>
    <row r="6" s="49" customFormat="1" ht="12" customHeight="1" spans="1:12">
      <c r="A6" s="79"/>
      <c r="B6" s="80"/>
      <c r="C6" s="81" t="s">
        <v>11</v>
      </c>
      <c r="D6" s="82"/>
      <c r="E6" s="82"/>
      <c r="F6" s="83"/>
      <c r="G6" s="84" t="s">
        <v>12</v>
      </c>
      <c r="H6" s="85"/>
      <c r="I6" s="73"/>
      <c r="J6" s="73"/>
      <c r="K6" s="73"/>
      <c r="L6" s="73"/>
    </row>
    <row r="7" s="49" customFormat="1" ht="12" customHeight="1" spans="1:12">
      <c r="A7" s="86"/>
      <c r="B7" s="87"/>
      <c r="C7" s="60" t="s">
        <v>13</v>
      </c>
      <c r="D7" s="60" t="s">
        <v>14</v>
      </c>
      <c r="E7" s="60" t="s">
        <v>13</v>
      </c>
      <c r="F7" s="60" t="s">
        <v>14</v>
      </c>
      <c r="G7" s="61" t="s">
        <v>15</v>
      </c>
      <c r="H7" s="61" t="s">
        <v>16</v>
      </c>
      <c r="I7" s="73"/>
      <c r="J7" s="73"/>
      <c r="K7" s="73"/>
      <c r="L7" s="73"/>
    </row>
    <row r="8" s="49" customFormat="1" ht="15.95" customHeight="1" spans="1:12">
      <c r="A8" s="62" t="s">
        <v>27</v>
      </c>
      <c r="B8" s="63" t="s">
        <v>17</v>
      </c>
      <c r="C8" s="64">
        <v>3</v>
      </c>
      <c r="D8" s="64" t="s">
        <v>18</v>
      </c>
      <c r="E8" s="64">
        <v>3</v>
      </c>
      <c r="F8" s="64" t="s">
        <v>19</v>
      </c>
      <c r="G8" s="65">
        <v>3000</v>
      </c>
      <c r="H8" s="66">
        <f>G8*E8*C8</f>
        <v>27000</v>
      </c>
      <c r="I8" s="73"/>
      <c r="J8" s="73"/>
      <c r="K8" s="73"/>
      <c r="L8" s="73"/>
    </row>
    <row r="9" s="49" customFormat="1" ht="15.95" customHeight="1" spans="1:12">
      <c r="A9" s="67"/>
      <c r="B9" s="63" t="s">
        <v>20</v>
      </c>
      <c r="C9" s="64">
        <v>320</v>
      </c>
      <c r="D9" s="64" t="s">
        <v>21</v>
      </c>
      <c r="E9" s="64">
        <v>1</v>
      </c>
      <c r="F9" s="64" t="s">
        <v>22</v>
      </c>
      <c r="G9" s="65">
        <v>100</v>
      </c>
      <c r="H9" s="66">
        <f>G9*E9*C9</f>
        <v>32000</v>
      </c>
      <c r="I9" s="73"/>
      <c r="J9" s="73"/>
      <c r="K9" s="73"/>
      <c r="L9" s="73"/>
    </row>
    <row r="10" s="49" customFormat="1" ht="15.95" customHeight="1" spans="1:12">
      <c r="A10" s="67"/>
      <c r="B10" s="63" t="s">
        <v>23</v>
      </c>
      <c r="C10" s="64">
        <v>1</v>
      </c>
      <c r="D10" s="64" t="s">
        <v>22</v>
      </c>
      <c r="E10" s="64">
        <v>1</v>
      </c>
      <c r="F10" s="64" t="s">
        <v>22</v>
      </c>
      <c r="G10" s="65">
        <v>10000</v>
      </c>
      <c r="H10" s="66">
        <f t="shared" ref="H10" si="0">G10*E10*C10</f>
        <v>10000</v>
      </c>
      <c r="I10" s="73"/>
      <c r="J10" s="73"/>
      <c r="K10" s="73"/>
      <c r="L10" s="73"/>
    </row>
    <row r="11" s="49" customFormat="1" ht="15.95" customHeight="1" spans="1:12">
      <c r="A11" s="67"/>
      <c r="B11" s="63" t="s">
        <v>24</v>
      </c>
      <c r="C11" s="64">
        <v>3</v>
      </c>
      <c r="D11" s="64" t="s">
        <v>18</v>
      </c>
      <c r="E11" s="64">
        <v>1</v>
      </c>
      <c r="F11" s="64" t="s">
        <v>22</v>
      </c>
      <c r="G11" s="65">
        <v>2000</v>
      </c>
      <c r="H11" s="66">
        <f t="shared" ref="H11" si="1">G11*E11*C11</f>
        <v>6000</v>
      </c>
      <c r="I11" s="73"/>
      <c r="J11" s="73"/>
      <c r="K11" s="73"/>
      <c r="L11" s="73"/>
    </row>
    <row r="12" s="49" customFormat="1" ht="15.95" customHeight="1" spans="1:12">
      <c r="A12" s="88"/>
      <c r="B12" s="63" t="s">
        <v>25</v>
      </c>
      <c r="C12" s="64"/>
      <c r="D12" s="64"/>
      <c r="E12" s="64"/>
      <c r="F12" s="64"/>
      <c r="G12" s="65"/>
      <c r="H12" s="66">
        <f>0.1*(SUM(H8:H11))</f>
        <v>7500</v>
      </c>
      <c r="I12" s="73"/>
      <c r="J12" s="73"/>
      <c r="K12" s="73"/>
      <c r="L12" s="73"/>
    </row>
    <row r="13" s="49" customFormat="1" ht="15.95" customHeight="1" spans="1:12">
      <c r="A13" s="68" t="s">
        <v>26</v>
      </c>
      <c r="B13" s="69"/>
      <c r="C13" s="69"/>
      <c r="D13" s="69"/>
      <c r="E13" s="69"/>
      <c r="F13" s="69"/>
      <c r="G13" s="69"/>
      <c r="H13" s="70">
        <f>SUM(H8:H12)</f>
        <v>82500</v>
      </c>
      <c r="I13" s="72"/>
      <c r="J13" s="72"/>
      <c r="K13" s="72"/>
      <c r="L13" s="72"/>
    </row>
  </sheetData>
  <mergeCells count="6">
    <mergeCell ref="C5:H5"/>
    <mergeCell ref="C6:F6"/>
    <mergeCell ref="G6:H6"/>
    <mergeCell ref="A5:A7"/>
    <mergeCell ref="A8:A12"/>
    <mergeCell ref="B5:B7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A1" sqref="A1:H21"/>
    </sheetView>
  </sheetViews>
  <sheetFormatPr defaultColWidth="8.875" defaultRowHeight="11.25"/>
  <cols>
    <col min="1" max="1" width="14.625" style="50" customWidth="1"/>
    <col min="2" max="2" width="31" style="50" customWidth="1"/>
    <col min="3" max="6" width="6.125" style="50" customWidth="1"/>
    <col min="7" max="7" width="10.125" style="50" customWidth="1"/>
    <col min="8" max="8" width="14.125" style="51" customWidth="1"/>
    <col min="9" max="16384" width="8.875" style="50"/>
  </cols>
  <sheetData>
    <row r="1" ht="14.25" spans="1:12">
      <c r="A1" s="52" t="s">
        <v>0</v>
      </c>
      <c r="B1" s="52" t="s">
        <v>30</v>
      </c>
      <c r="C1" s="52"/>
      <c r="D1" s="53"/>
      <c r="E1" s="53"/>
      <c r="F1" s="53"/>
      <c r="G1" s="53"/>
      <c r="H1" s="52"/>
      <c r="I1" s="71"/>
      <c r="J1" s="71"/>
      <c r="K1" s="71"/>
      <c r="L1" s="71"/>
    </row>
    <row r="2" ht="14.25" spans="1:12">
      <c r="A2" s="52" t="s">
        <v>2</v>
      </c>
      <c r="B2" s="54">
        <v>42491</v>
      </c>
      <c r="C2" s="52"/>
      <c r="D2" s="53"/>
      <c r="E2" s="53"/>
      <c r="F2" s="53"/>
      <c r="G2" s="53"/>
      <c r="H2" s="52"/>
      <c r="I2" s="71"/>
      <c r="J2" s="71"/>
      <c r="K2" s="71"/>
      <c r="L2" s="71"/>
    </row>
    <row r="3" ht="14.25" spans="1:12">
      <c r="A3" s="52" t="s">
        <v>4</v>
      </c>
      <c r="B3" s="52" t="s">
        <v>5</v>
      </c>
      <c r="C3" s="52"/>
      <c r="D3" s="53"/>
      <c r="E3" s="53"/>
      <c r="F3" s="53"/>
      <c r="G3" s="53"/>
      <c r="H3" s="52"/>
      <c r="I3" s="71"/>
      <c r="J3" s="71"/>
      <c r="K3" s="71"/>
      <c r="L3" s="71"/>
    </row>
    <row r="4" ht="15" spans="1:12">
      <c r="A4" s="52" t="s">
        <v>6</v>
      </c>
      <c r="B4" s="52" t="s">
        <v>29</v>
      </c>
      <c r="C4" s="52"/>
      <c r="D4" s="55"/>
      <c r="E4" s="53"/>
      <c r="F4" s="53"/>
      <c r="G4" s="53"/>
      <c r="H4" s="52"/>
      <c r="I4" s="71"/>
      <c r="J4" s="71"/>
      <c r="K4" s="71"/>
      <c r="L4" s="71"/>
    </row>
    <row r="5" s="49" customFormat="1" ht="12" customHeight="1" spans="1:12">
      <c r="A5" s="56" t="s">
        <v>8</v>
      </c>
      <c r="B5" s="57" t="s">
        <v>9</v>
      </c>
      <c r="C5" s="57" t="s">
        <v>10</v>
      </c>
      <c r="D5" s="57"/>
      <c r="E5" s="57"/>
      <c r="F5" s="57"/>
      <c r="G5" s="57"/>
      <c r="H5" s="57"/>
      <c r="I5" s="72"/>
      <c r="J5" s="72"/>
      <c r="K5" s="72"/>
      <c r="L5" s="72"/>
    </row>
    <row r="6" s="49" customFormat="1" ht="12" customHeight="1" spans="1:12">
      <c r="A6" s="58"/>
      <c r="B6" s="59"/>
      <c r="C6" s="60" t="s">
        <v>11</v>
      </c>
      <c r="D6" s="60"/>
      <c r="E6" s="60"/>
      <c r="F6" s="60"/>
      <c r="G6" s="61" t="s">
        <v>12</v>
      </c>
      <c r="H6" s="61"/>
      <c r="I6" s="73"/>
      <c r="J6" s="73"/>
      <c r="K6" s="73"/>
      <c r="L6" s="73"/>
    </row>
    <row r="7" s="49" customFormat="1" ht="12" customHeight="1" spans="1:12">
      <c r="A7" s="58"/>
      <c r="B7" s="59"/>
      <c r="C7" s="60" t="s">
        <v>13</v>
      </c>
      <c r="D7" s="60" t="s">
        <v>14</v>
      </c>
      <c r="E7" s="60" t="s">
        <v>13</v>
      </c>
      <c r="F7" s="60" t="s">
        <v>14</v>
      </c>
      <c r="G7" s="61" t="s">
        <v>15</v>
      </c>
      <c r="H7" s="61" t="s">
        <v>16</v>
      </c>
      <c r="I7" s="73"/>
      <c r="J7" s="73"/>
      <c r="K7" s="73"/>
      <c r="L7" s="73"/>
    </row>
    <row r="8" s="49" customFormat="1" ht="15.95" customHeight="1" spans="1:12">
      <c r="A8" s="62" t="s">
        <v>30</v>
      </c>
      <c r="B8" s="63" t="s">
        <v>31</v>
      </c>
      <c r="C8" s="64">
        <v>1</v>
      </c>
      <c r="D8" s="64" t="s">
        <v>18</v>
      </c>
      <c r="E8" s="64">
        <v>5</v>
      </c>
      <c r="F8" s="64" t="s">
        <v>19</v>
      </c>
      <c r="G8" s="65">
        <v>3000</v>
      </c>
      <c r="H8" s="66">
        <f>G8*E8*C8</f>
        <v>15000</v>
      </c>
      <c r="I8" s="73"/>
      <c r="J8" s="73"/>
      <c r="K8" s="73"/>
      <c r="L8" s="73"/>
    </row>
    <row r="9" s="49" customFormat="1" ht="15.95" customHeight="1" spans="1:12">
      <c r="A9" s="67"/>
      <c r="B9" s="63" t="s">
        <v>32</v>
      </c>
      <c r="C9" s="64">
        <v>160</v>
      </c>
      <c r="D9" s="64" t="s">
        <v>21</v>
      </c>
      <c r="E9" s="64">
        <v>1</v>
      </c>
      <c r="F9" s="64" t="s">
        <v>22</v>
      </c>
      <c r="G9" s="65">
        <v>100</v>
      </c>
      <c r="H9" s="66">
        <f>G9*E9*C9</f>
        <v>16000</v>
      </c>
      <c r="I9" s="73"/>
      <c r="J9" s="73"/>
      <c r="K9" s="73"/>
      <c r="L9" s="73"/>
    </row>
    <row r="10" s="49" customFormat="1" ht="15.95" customHeight="1" spans="1:12">
      <c r="A10" s="67"/>
      <c r="B10" s="63" t="s">
        <v>33</v>
      </c>
      <c r="C10" s="64">
        <v>1</v>
      </c>
      <c r="D10" s="64" t="s">
        <v>22</v>
      </c>
      <c r="E10" s="64">
        <v>1</v>
      </c>
      <c r="F10" s="64" t="s">
        <v>22</v>
      </c>
      <c r="G10" s="65">
        <v>1000</v>
      </c>
      <c r="H10" s="66">
        <f>G10*E10*C10</f>
        <v>1000</v>
      </c>
      <c r="I10" s="73"/>
      <c r="J10" s="73"/>
      <c r="K10" s="73"/>
      <c r="L10" s="73"/>
    </row>
    <row r="11" s="49" customFormat="1" ht="15.95" customHeight="1" spans="1:12">
      <c r="A11" s="67"/>
      <c r="B11" s="63" t="s">
        <v>34</v>
      </c>
      <c r="C11" s="64">
        <v>1</v>
      </c>
      <c r="D11" s="64" t="s">
        <v>22</v>
      </c>
      <c r="E11" s="64">
        <v>1</v>
      </c>
      <c r="F11" s="64" t="s">
        <v>22</v>
      </c>
      <c r="G11" s="65">
        <v>2000</v>
      </c>
      <c r="H11" s="66">
        <f t="shared" ref="H11:H18" si="0">G11*E11*C11</f>
        <v>2000</v>
      </c>
      <c r="I11" s="73"/>
      <c r="J11" s="73"/>
      <c r="K11" s="73"/>
      <c r="L11" s="73"/>
    </row>
    <row r="12" s="49" customFormat="1" ht="15.95" customHeight="1" spans="1:12">
      <c r="A12" s="67"/>
      <c r="B12" s="63" t="s">
        <v>35</v>
      </c>
      <c r="C12" s="64">
        <v>1</v>
      </c>
      <c r="D12" s="64" t="s">
        <v>18</v>
      </c>
      <c r="E12" s="64">
        <v>3</v>
      </c>
      <c r="F12" s="64" t="s">
        <v>19</v>
      </c>
      <c r="G12" s="65">
        <v>3000</v>
      </c>
      <c r="H12" s="66">
        <f t="shared" si="0"/>
        <v>9000</v>
      </c>
      <c r="I12" s="73"/>
      <c r="J12" s="73"/>
      <c r="K12" s="73"/>
      <c r="L12" s="73"/>
    </row>
    <row r="13" s="49" customFormat="1" ht="15.95" customHeight="1" spans="1:12">
      <c r="A13" s="67"/>
      <c r="B13" s="63" t="s">
        <v>36</v>
      </c>
      <c r="C13" s="64">
        <v>80</v>
      </c>
      <c r="D13" s="64" t="s">
        <v>21</v>
      </c>
      <c r="E13" s="64">
        <v>1</v>
      </c>
      <c r="F13" s="64" t="s">
        <v>22</v>
      </c>
      <c r="G13" s="65">
        <v>100</v>
      </c>
      <c r="H13" s="66">
        <f t="shared" si="0"/>
        <v>8000</v>
      </c>
      <c r="I13" s="73"/>
      <c r="J13" s="73"/>
      <c r="K13" s="73"/>
      <c r="L13" s="73"/>
    </row>
    <row r="14" s="49" customFormat="1" ht="15.95" customHeight="1" spans="1:12">
      <c r="A14" s="67"/>
      <c r="B14" s="63" t="s">
        <v>37</v>
      </c>
      <c r="C14" s="64">
        <v>1</v>
      </c>
      <c r="D14" s="64" t="s">
        <v>22</v>
      </c>
      <c r="E14" s="64">
        <v>1</v>
      </c>
      <c r="F14" s="64" t="s">
        <v>22</v>
      </c>
      <c r="G14" s="65">
        <v>1000</v>
      </c>
      <c r="H14" s="66">
        <f t="shared" si="0"/>
        <v>1000</v>
      </c>
      <c r="I14" s="73"/>
      <c r="J14" s="73"/>
      <c r="K14" s="73"/>
      <c r="L14" s="73"/>
    </row>
    <row r="15" s="49" customFormat="1" ht="15.95" customHeight="1" spans="1:12">
      <c r="A15" s="67"/>
      <c r="B15" s="63" t="s">
        <v>38</v>
      </c>
      <c r="C15" s="64">
        <v>1</v>
      </c>
      <c r="D15" s="64" t="s">
        <v>22</v>
      </c>
      <c r="E15" s="64">
        <v>1</v>
      </c>
      <c r="F15" s="64" t="s">
        <v>22</v>
      </c>
      <c r="G15" s="65">
        <v>2000</v>
      </c>
      <c r="H15" s="66">
        <f t="shared" si="0"/>
        <v>2000</v>
      </c>
      <c r="I15" s="73"/>
      <c r="J15" s="73"/>
      <c r="K15" s="73"/>
      <c r="L15" s="73"/>
    </row>
    <row r="16" s="49" customFormat="1" ht="15.95" customHeight="1" spans="1:12">
      <c r="A16" s="67"/>
      <c r="B16" s="63" t="s">
        <v>39</v>
      </c>
      <c r="C16" s="64">
        <v>1</v>
      </c>
      <c r="D16" s="64" t="s">
        <v>18</v>
      </c>
      <c r="E16" s="64">
        <v>4</v>
      </c>
      <c r="F16" s="64" t="s">
        <v>19</v>
      </c>
      <c r="G16" s="65">
        <v>3000</v>
      </c>
      <c r="H16" s="66">
        <f t="shared" si="0"/>
        <v>12000</v>
      </c>
      <c r="I16" s="73"/>
      <c r="J16" s="73"/>
      <c r="K16" s="73"/>
      <c r="L16" s="73"/>
    </row>
    <row r="17" s="49" customFormat="1" ht="15.95" customHeight="1" spans="1:12">
      <c r="A17" s="67"/>
      <c r="B17" s="63" t="s">
        <v>40</v>
      </c>
      <c r="C17" s="64">
        <v>80</v>
      </c>
      <c r="D17" s="64" t="s">
        <v>21</v>
      </c>
      <c r="E17" s="64">
        <v>1</v>
      </c>
      <c r="F17" s="64" t="s">
        <v>22</v>
      </c>
      <c r="G17" s="65">
        <v>100</v>
      </c>
      <c r="H17" s="66">
        <f t="shared" si="0"/>
        <v>8000</v>
      </c>
      <c r="I17" s="73"/>
      <c r="J17" s="73"/>
      <c r="K17" s="73"/>
      <c r="L17" s="73"/>
    </row>
    <row r="18" s="49" customFormat="1" ht="15.95" customHeight="1" spans="1:12">
      <c r="A18" s="67"/>
      <c r="B18" s="63" t="s">
        <v>41</v>
      </c>
      <c r="C18" s="64">
        <v>1</v>
      </c>
      <c r="D18" s="64" t="s">
        <v>22</v>
      </c>
      <c r="E18" s="64">
        <v>1</v>
      </c>
      <c r="F18" s="64" t="s">
        <v>22</v>
      </c>
      <c r="G18" s="65">
        <v>1000</v>
      </c>
      <c r="H18" s="66">
        <f t="shared" si="0"/>
        <v>1000</v>
      </c>
      <c r="I18" s="73"/>
      <c r="J18" s="73"/>
      <c r="K18" s="73"/>
      <c r="L18" s="73"/>
    </row>
    <row r="19" s="49" customFormat="1" ht="15.95" customHeight="1" spans="1:12">
      <c r="A19" s="67"/>
      <c r="B19" s="63" t="s">
        <v>42</v>
      </c>
      <c r="C19" s="64">
        <v>1</v>
      </c>
      <c r="D19" s="64" t="s">
        <v>22</v>
      </c>
      <c r="E19" s="64">
        <v>1</v>
      </c>
      <c r="F19" s="64" t="s">
        <v>22</v>
      </c>
      <c r="G19" s="65">
        <v>2000</v>
      </c>
      <c r="H19" s="66">
        <f t="shared" ref="H19" si="1">G19*E19*C19</f>
        <v>2000</v>
      </c>
      <c r="I19" s="73"/>
      <c r="J19" s="73"/>
      <c r="K19" s="73"/>
      <c r="L19" s="73"/>
    </row>
    <row r="20" s="49" customFormat="1" ht="15.95" customHeight="1" spans="1:12">
      <c r="A20" s="67"/>
      <c r="B20" s="63" t="s">
        <v>25</v>
      </c>
      <c r="C20" s="64"/>
      <c r="D20" s="64"/>
      <c r="E20" s="64"/>
      <c r="F20" s="64"/>
      <c r="G20" s="65"/>
      <c r="H20" s="66">
        <f>0.1*(SUM(H8:H19))</f>
        <v>7700</v>
      </c>
      <c r="I20" s="73"/>
      <c r="J20" s="73"/>
      <c r="K20" s="73"/>
      <c r="L20" s="73"/>
    </row>
    <row r="21" s="49" customFormat="1" ht="15.95" customHeight="1" spans="1:12">
      <c r="A21" s="68" t="s">
        <v>26</v>
      </c>
      <c r="B21" s="69"/>
      <c r="C21" s="69"/>
      <c r="D21" s="69"/>
      <c r="E21" s="69"/>
      <c r="F21" s="69"/>
      <c r="G21" s="69"/>
      <c r="H21" s="70">
        <f>SUM(H8:H20)</f>
        <v>84700</v>
      </c>
      <c r="I21" s="72"/>
      <c r="J21" s="72"/>
      <c r="K21" s="72"/>
      <c r="L21" s="72"/>
    </row>
  </sheetData>
  <mergeCells count="6">
    <mergeCell ref="C5:H5"/>
    <mergeCell ref="C6:F6"/>
    <mergeCell ref="G6:H6"/>
    <mergeCell ref="A5:A7"/>
    <mergeCell ref="A8:A20"/>
    <mergeCell ref="B5:B7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A1" sqref="A1:H13"/>
    </sheetView>
  </sheetViews>
  <sheetFormatPr defaultColWidth="8.875" defaultRowHeight="11.25"/>
  <cols>
    <col min="1" max="1" width="14.625" style="50" customWidth="1"/>
    <col min="2" max="2" width="31" style="50" customWidth="1"/>
    <col min="3" max="6" width="6.125" style="50" customWidth="1"/>
    <col min="7" max="7" width="10.125" style="50" customWidth="1"/>
    <col min="8" max="8" width="14.125" style="51" customWidth="1"/>
    <col min="9" max="16384" width="8.875" style="50"/>
  </cols>
  <sheetData>
    <row r="1" ht="14.25" spans="1:12">
      <c r="A1" s="52" t="s">
        <v>0</v>
      </c>
      <c r="B1" s="52" t="s">
        <v>43</v>
      </c>
      <c r="C1" s="52"/>
      <c r="D1" s="53"/>
      <c r="E1" s="53"/>
      <c r="F1" s="53"/>
      <c r="G1" s="53"/>
      <c r="H1" s="52"/>
      <c r="I1" s="71"/>
      <c r="J1" s="71"/>
      <c r="K1" s="71"/>
      <c r="L1" s="71"/>
    </row>
    <row r="2" ht="14.25" spans="1:12">
      <c r="A2" s="52" t="s">
        <v>2</v>
      </c>
      <c r="B2" s="54" t="s">
        <v>44</v>
      </c>
      <c r="C2" s="52"/>
      <c r="D2" s="53"/>
      <c r="E2" s="53"/>
      <c r="F2" s="53"/>
      <c r="G2" s="53"/>
      <c r="H2" s="52"/>
      <c r="I2" s="71"/>
      <c r="J2" s="71"/>
      <c r="K2" s="71"/>
      <c r="L2" s="71"/>
    </row>
    <row r="3" ht="14.25" spans="1:12">
      <c r="A3" s="52" t="s">
        <v>4</v>
      </c>
      <c r="B3" s="52" t="s">
        <v>5</v>
      </c>
      <c r="C3" s="52"/>
      <c r="D3" s="53"/>
      <c r="E3" s="53"/>
      <c r="F3" s="53"/>
      <c r="G3" s="53"/>
      <c r="H3" s="52"/>
      <c r="I3" s="71"/>
      <c r="J3" s="71"/>
      <c r="K3" s="71"/>
      <c r="L3" s="71"/>
    </row>
    <row r="4" ht="15" spans="1:12">
      <c r="A4" s="52" t="s">
        <v>6</v>
      </c>
      <c r="B4" s="52" t="s">
        <v>29</v>
      </c>
      <c r="C4" s="52"/>
      <c r="D4" s="55"/>
      <c r="E4" s="53"/>
      <c r="F4" s="53"/>
      <c r="G4" s="53"/>
      <c r="H4" s="52"/>
      <c r="I4" s="71"/>
      <c r="J4" s="71"/>
      <c r="K4" s="71"/>
      <c r="L4" s="71"/>
    </row>
    <row r="5" s="49" customFormat="1" ht="12" customHeight="1" spans="1:12">
      <c r="A5" s="56" t="s">
        <v>8</v>
      </c>
      <c r="B5" s="57" t="s">
        <v>9</v>
      </c>
      <c r="C5" s="57" t="s">
        <v>10</v>
      </c>
      <c r="D5" s="57"/>
      <c r="E5" s="57"/>
      <c r="F5" s="57"/>
      <c r="G5" s="57"/>
      <c r="H5" s="57"/>
      <c r="I5" s="72"/>
      <c r="J5" s="72"/>
      <c r="K5" s="72"/>
      <c r="L5" s="72"/>
    </row>
    <row r="6" s="49" customFormat="1" ht="12" customHeight="1" spans="1:12">
      <c r="A6" s="58"/>
      <c r="B6" s="59"/>
      <c r="C6" s="60" t="s">
        <v>11</v>
      </c>
      <c r="D6" s="60"/>
      <c r="E6" s="60"/>
      <c r="F6" s="60"/>
      <c r="G6" s="61" t="s">
        <v>12</v>
      </c>
      <c r="H6" s="61"/>
      <c r="I6" s="73"/>
      <c r="J6" s="73"/>
      <c r="K6" s="73"/>
      <c r="L6" s="73"/>
    </row>
    <row r="7" s="49" customFormat="1" ht="12" customHeight="1" spans="1:12">
      <c r="A7" s="58"/>
      <c r="B7" s="59"/>
      <c r="C7" s="60" t="s">
        <v>13</v>
      </c>
      <c r="D7" s="60" t="s">
        <v>14</v>
      </c>
      <c r="E7" s="60" t="s">
        <v>13</v>
      </c>
      <c r="F7" s="60" t="s">
        <v>14</v>
      </c>
      <c r="G7" s="61" t="s">
        <v>15</v>
      </c>
      <c r="H7" s="61" t="s">
        <v>16</v>
      </c>
      <c r="I7" s="73"/>
      <c r="J7" s="73"/>
      <c r="K7" s="73"/>
      <c r="L7" s="73"/>
    </row>
    <row r="8" s="49" customFormat="1" ht="15.95" customHeight="1" spans="1:12">
      <c r="A8" s="62" t="s">
        <v>43</v>
      </c>
      <c r="B8" s="63" t="s">
        <v>17</v>
      </c>
      <c r="C8" s="64">
        <v>1</v>
      </c>
      <c r="D8" s="64" t="s">
        <v>18</v>
      </c>
      <c r="E8" s="64">
        <v>7</v>
      </c>
      <c r="F8" s="64" t="s">
        <v>19</v>
      </c>
      <c r="G8" s="65">
        <v>5000</v>
      </c>
      <c r="H8" s="66">
        <f>G8*E8*C8</f>
        <v>35000</v>
      </c>
      <c r="I8" s="73"/>
      <c r="J8" s="73"/>
      <c r="K8" s="73"/>
      <c r="L8" s="73"/>
    </row>
    <row r="9" s="49" customFormat="1" ht="15.95" customHeight="1" spans="1:12">
      <c r="A9" s="67"/>
      <c r="B9" s="63" t="s">
        <v>20</v>
      </c>
      <c r="C9" s="64">
        <v>320</v>
      </c>
      <c r="D9" s="64" t="s">
        <v>21</v>
      </c>
      <c r="E9" s="64">
        <v>2</v>
      </c>
      <c r="F9" s="64" t="s">
        <v>22</v>
      </c>
      <c r="G9" s="65">
        <v>110</v>
      </c>
      <c r="H9" s="66">
        <f>G9*E9*C9</f>
        <v>70400</v>
      </c>
      <c r="I9" s="73"/>
      <c r="J9" s="73"/>
      <c r="K9" s="73"/>
      <c r="L9" s="73"/>
    </row>
    <row r="10" s="49" customFormat="1" ht="15.95" customHeight="1" spans="1:12">
      <c r="A10" s="67"/>
      <c r="B10" s="63" t="s">
        <v>23</v>
      </c>
      <c r="C10" s="64">
        <v>1</v>
      </c>
      <c r="D10" s="64" t="s">
        <v>22</v>
      </c>
      <c r="E10" s="64">
        <v>1</v>
      </c>
      <c r="F10" s="64" t="s">
        <v>22</v>
      </c>
      <c r="G10" s="65">
        <v>20000</v>
      </c>
      <c r="H10" s="66">
        <f t="shared" ref="H10" si="0">G10*E10*C10</f>
        <v>20000</v>
      </c>
      <c r="I10" s="73"/>
      <c r="J10" s="73"/>
      <c r="K10" s="73"/>
      <c r="L10" s="73"/>
    </row>
    <row r="11" s="49" customFormat="1" ht="15.95" customHeight="1" spans="1:12">
      <c r="A11" s="67"/>
      <c r="B11" s="63" t="s">
        <v>45</v>
      </c>
      <c r="C11" s="64">
        <v>2</v>
      </c>
      <c r="D11" s="64" t="s">
        <v>18</v>
      </c>
      <c r="E11" s="64">
        <v>1</v>
      </c>
      <c r="F11" s="64" t="s">
        <v>22</v>
      </c>
      <c r="G11" s="65">
        <v>2000</v>
      </c>
      <c r="H11" s="66">
        <f t="shared" ref="H11" si="1">G11*E11*C11</f>
        <v>4000</v>
      </c>
      <c r="I11" s="73"/>
      <c r="J11" s="73"/>
      <c r="K11" s="73"/>
      <c r="L11" s="73"/>
    </row>
    <row r="12" s="49" customFormat="1" ht="14.25" spans="1:12">
      <c r="A12" s="67"/>
      <c r="B12" s="63" t="s">
        <v>25</v>
      </c>
      <c r="C12" s="64"/>
      <c r="D12" s="64"/>
      <c r="E12" s="64"/>
      <c r="F12" s="64"/>
      <c r="G12" s="65"/>
      <c r="H12" s="66">
        <f>0.1*(SUM(H8:H11))</f>
        <v>12940</v>
      </c>
      <c r="I12" s="73"/>
      <c r="J12" s="73"/>
      <c r="K12" s="73"/>
      <c r="L12" s="73"/>
    </row>
    <row r="13" s="49" customFormat="1" ht="15.95" customHeight="1" spans="1:12">
      <c r="A13" s="68" t="s">
        <v>26</v>
      </c>
      <c r="B13" s="69"/>
      <c r="C13" s="69"/>
      <c r="D13" s="69"/>
      <c r="E13" s="69"/>
      <c r="F13" s="69"/>
      <c r="G13" s="69"/>
      <c r="H13" s="70">
        <f>SUM(H8:H12)</f>
        <v>142340</v>
      </c>
      <c r="I13" s="72"/>
      <c r="J13" s="72"/>
      <c r="K13" s="72"/>
      <c r="L13" s="72"/>
    </row>
  </sheetData>
  <mergeCells count="6">
    <mergeCell ref="C5:H5"/>
    <mergeCell ref="C6:F6"/>
    <mergeCell ref="G6:H6"/>
    <mergeCell ref="A5:A7"/>
    <mergeCell ref="A8:A12"/>
    <mergeCell ref="B5:B7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9"/>
  <sheetViews>
    <sheetView workbookViewId="0">
      <selection activeCell="D9" sqref="D9"/>
    </sheetView>
  </sheetViews>
  <sheetFormatPr defaultColWidth="8.875" defaultRowHeight="13.5" outlineLevelCol="6"/>
  <cols>
    <col min="1" max="1" width="6.5" customWidth="1"/>
    <col min="2" max="2" width="14.75" customWidth="1"/>
    <col min="3" max="3" width="59.625" customWidth="1"/>
    <col min="4" max="4" width="22.75" customWidth="1"/>
    <col min="5" max="5" width="27.25" customWidth="1"/>
    <col min="6" max="6" width="15.875" customWidth="1"/>
    <col min="7" max="7" width="12.75" customWidth="1"/>
  </cols>
  <sheetData>
    <row r="3" s="35" customFormat="1" ht="46.5" customHeight="1" spans="1:5">
      <c r="A3" s="37" t="s">
        <v>46</v>
      </c>
      <c r="B3" s="38"/>
      <c r="C3" s="38"/>
      <c r="D3" s="38"/>
      <c r="E3" s="38"/>
    </row>
    <row r="4" ht="14.25" spans="7:7">
      <c r="G4" s="39"/>
    </row>
    <row r="5" s="36" customFormat="1" ht="30.75" customHeight="1" spans="1:7">
      <c r="A5" s="40" t="s">
        <v>47</v>
      </c>
      <c r="B5" s="41" t="s">
        <v>48</v>
      </c>
      <c r="C5" s="41" t="s">
        <v>49</v>
      </c>
      <c r="D5" s="41" t="s">
        <v>50</v>
      </c>
      <c r="E5" s="41" t="s">
        <v>51</v>
      </c>
      <c r="F5" s="42" t="s">
        <v>52</v>
      </c>
      <c r="G5" s="41" t="s">
        <v>53</v>
      </c>
    </row>
    <row r="6" s="36" customFormat="1" ht="42.75" spans="1:7">
      <c r="A6" s="40">
        <v>3</v>
      </c>
      <c r="B6" s="41" t="s">
        <v>54</v>
      </c>
      <c r="C6" s="43" t="s">
        <v>55</v>
      </c>
      <c r="D6" s="41" t="s">
        <v>56</v>
      </c>
      <c r="E6" s="44" t="s">
        <v>57</v>
      </c>
      <c r="F6" s="42" t="s">
        <v>58</v>
      </c>
      <c r="G6" s="45">
        <f>'9月上海'!F16</f>
        <v>21686.434</v>
      </c>
    </row>
    <row r="7" s="36" customFormat="1" ht="57" spans="1:7">
      <c r="A7" s="40">
        <v>5</v>
      </c>
      <c r="B7" s="41" t="s">
        <v>59</v>
      </c>
      <c r="C7" s="43" t="s">
        <v>60</v>
      </c>
      <c r="D7" s="41" t="s">
        <v>61</v>
      </c>
      <c r="E7" s="44" t="s">
        <v>62</v>
      </c>
      <c r="F7" s="42" t="s">
        <v>58</v>
      </c>
      <c r="G7" s="45">
        <f>'10月烟台'!F16</f>
        <v>17725.532</v>
      </c>
    </row>
    <row r="8" s="36" customFormat="1" ht="27" customHeight="1" spans="1:7">
      <c r="A8" s="39"/>
      <c r="B8" s="39"/>
      <c r="E8" s="46" t="s">
        <v>63</v>
      </c>
      <c r="F8" s="47"/>
      <c r="G8" s="47">
        <f>SUM(G6:G7)</f>
        <v>39411.966</v>
      </c>
    </row>
    <row r="9" spans="1:4">
      <c r="A9" s="48"/>
      <c r="B9" s="48"/>
      <c r="C9" s="48"/>
      <c r="D9" s="48"/>
    </row>
  </sheetData>
  <mergeCells count="1">
    <mergeCell ref="A3:E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topLeftCell="A7" workbookViewId="0">
      <selection activeCell="F15" sqref="F15"/>
    </sheetView>
  </sheetViews>
  <sheetFormatPr defaultColWidth="9" defaultRowHeight="13.5"/>
  <cols>
    <col min="1" max="1" width="31.375" style="5" customWidth="1"/>
    <col min="2" max="2" width="33.375" style="5" customWidth="1"/>
    <col min="3" max="3" width="12.5" customWidth="1"/>
    <col min="4" max="4" width="9.625" customWidth="1"/>
    <col min="5" max="5" width="8.5" customWidth="1"/>
    <col min="6" max="6" width="10.5" customWidth="1"/>
    <col min="7" max="7" width="30.375" customWidth="1"/>
  </cols>
  <sheetData>
    <row r="1" s="1" customFormat="1" ht="46.5" customHeight="1" spans="1:13">
      <c r="A1" s="6" t="s">
        <v>64</v>
      </c>
      <c r="B1" s="7"/>
      <c r="C1" s="7"/>
      <c r="D1" s="7"/>
      <c r="E1" s="7"/>
      <c r="F1" s="7"/>
      <c r="G1" s="7"/>
      <c r="M1" s="30"/>
    </row>
    <row r="2" s="1" customFormat="1" ht="11.25" customHeight="1" spans="1:13">
      <c r="A2" s="8"/>
      <c r="B2" s="9"/>
      <c r="C2" s="9"/>
      <c r="D2" s="10"/>
      <c r="E2" s="10"/>
      <c r="F2" s="11"/>
      <c r="G2" s="11"/>
      <c r="M2" s="30"/>
    </row>
    <row r="3" s="2" customFormat="1" ht="33.75" customHeight="1" spans="1:7">
      <c r="A3" s="12" t="s">
        <v>65</v>
      </c>
      <c r="B3" s="12"/>
      <c r="C3" s="12" t="s">
        <v>66</v>
      </c>
      <c r="D3" s="13" t="s">
        <v>67</v>
      </c>
      <c r="E3" s="13" t="s">
        <v>68</v>
      </c>
      <c r="F3" s="12" t="s">
        <v>69</v>
      </c>
      <c r="G3" s="14" t="s">
        <v>70</v>
      </c>
    </row>
    <row r="4" s="2" customFormat="1" ht="30.75" customHeight="1" spans="1:13">
      <c r="A4" s="15" t="s">
        <v>71</v>
      </c>
      <c r="B4" s="16" t="s">
        <v>72</v>
      </c>
      <c r="C4" s="16" t="s">
        <v>73</v>
      </c>
      <c r="D4" s="17">
        <v>8000</v>
      </c>
      <c r="E4" s="17">
        <v>1</v>
      </c>
      <c r="F4" s="17">
        <f>E4*D4</f>
        <v>8000</v>
      </c>
      <c r="G4" s="17"/>
      <c r="J4" s="31"/>
      <c r="M4" s="32"/>
    </row>
    <row r="5" s="2" customFormat="1" ht="30.75" customHeight="1" spans="1:13">
      <c r="A5" s="15" t="s">
        <v>74</v>
      </c>
      <c r="B5" s="16" t="s">
        <v>75</v>
      </c>
      <c r="C5" s="16"/>
      <c r="D5" s="17">
        <v>138</v>
      </c>
      <c r="E5" s="17">
        <v>43</v>
      </c>
      <c r="F5" s="17">
        <f>E5*D5</f>
        <v>5934</v>
      </c>
      <c r="G5" s="17"/>
      <c r="J5" s="31"/>
      <c r="M5" s="32"/>
    </row>
    <row r="6" s="2" customFormat="1" ht="30.75" customHeight="1" spans="1:13">
      <c r="A6" s="18"/>
      <c r="B6" s="16" t="s">
        <v>76</v>
      </c>
      <c r="C6" s="16"/>
      <c r="D6" s="17">
        <v>55</v>
      </c>
      <c r="E6" s="17">
        <v>43</v>
      </c>
      <c r="F6" s="17">
        <f>E6*D6</f>
        <v>2365</v>
      </c>
      <c r="G6" s="17"/>
      <c r="J6" s="31"/>
      <c r="M6" s="32"/>
    </row>
    <row r="7" s="2" customFormat="1" ht="30.75" customHeight="1" spans="1:13">
      <c r="A7" s="15" t="s">
        <v>77</v>
      </c>
      <c r="B7" s="16" t="s">
        <v>78</v>
      </c>
      <c r="C7" s="17"/>
      <c r="D7" s="17">
        <v>400</v>
      </c>
      <c r="E7" s="17">
        <v>1</v>
      </c>
      <c r="F7" s="17">
        <f t="shared" ref="F7:F12" si="0">E7*D7</f>
        <v>400</v>
      </c>
      <c r="G7" s="17"/>
      <c r="M7" s="32"/>
    </row>
    <row r="8" s="2" customFormat="1" ht="30.75" customHeight="1" spans="1:13">
      <c r="A8" s="18"/>
      <c r="B8" s="16" t="s">
        <v>79</v>
      </c>
      <c r="C8" s="17" t="s">
        <v>80</v>
      </c>
      <c r="D8" s="17">
        <v>8</v>
      </c>
      <c r="E8" s="17">
        <v>70</v>
      </c>
      <c r="F8" s="17">
        <f t="shared" si="0"/>
        <v>560</v>
      </c>
      <c r="G8" s="19"/>
      <c r="M8" s="32"/>
    </row>
    <row r="9" s="2" customFormat="1" ht="30.75" customHeight="1" spans="1:13">
      <c r="A9" s="20"/>
      <c r="B9" s="16" t="s">
        <v>81</v>
      </c>
      <c r="C9" s="17" t="s">
        <v>82</v>
      </c>
      <c r="D9" s="17">
        <v>240</v>
      </c>
      <c r="E9" s="17">
        <v>1</v>
      </c>
      <c r="F9" s="17">
        <f t="shared" si="0"/>
        <v>240</v>
      </c>
      <c r="G9" s="19"/>
      <c r="M9" s="32"/>
    </row>
    <row r="10" s="3" customFormat="1" ht="30.75" customHeight="1" spans="1:13">
      <c r="A10" s="18" t="s">
        <v>83</v>
      </c>
      <c r="B10" s="16" t="s">
        <v>84</v>
      </c>
      <c r="C10" s="21"/>
      <c r="D10" s="22">
        <v>300</v>
      </c>
      <c r="E10" s="23">
        <v>2</v>
      </c>
      <c r="F10" s="17">
        <f t="shared" si="0"/>
        <v>600</v>
      </c>
      <c r="G10" s="17"/>
      <c r="M10" s="32"/>
    </row>
    <row r="11" s="3" customFormat="1" ht="30.75" customHeight="1" spans="1:13">
      <c r="A11" s="24"/>
      <c r="B11" s="25" t="s">
        <v>85</v>
      </c>
      <c r="C11" s="21"/>
      <c r="D11" s="22">
        <v>0</v>
      </c>
      <c r="E11" s="23">
        <v>1</v>
      </c>
      <c r="F11" s="17">
        <f t="shared" si="0"/>
        <v>0</v>
      </c>
      <c r="G11" s="17"/>
      <c r="M11" s="32"/>
    </row>
    <row r="12" s="3" customFormat="1" ht="30.75" customHeight="1" spans="1:13">
      <c r="A12" s="26"/>
      <c r="B12" s="25" t="s">
        <v>86</v>
      </c>
      <c r="C12" s="21"/>
      <c r="D12" s="22">
        <v>500</v>
      </c>
      <c r="E12" s="23">
        <v>1</v>
      </c>
      <c r="F12" s="17">
        <f t="shared" si="0"/>
        <v>500</v>
      </c>
      <c r="G12" s="17"/>
      <c r="M12" s="32"/>
    </row>
    <row r="13" s="4" customFormat="1" ht="26.25" customHeight="1" spans="1:13">
      <c r="A13" s="27" t="s">
        <v>87</v>
      </c>
      <c r="B13" s="17"/>
      <c r="C13" s="17"/>
      <c r="D13" s="17"/>
      <c r="E13" s="17"/>
      <c r="F13" s="27">
        <f>SUM(F4:F12)</f>
        <v>18599</v>
      </c>
      <c r="G13" s="17"/>
      <c r="M13" s="33"/>
    </row>
    <row r="14" s="4" customFormat="1" ht="26.25" customHeight="1" spans="1:13">
      <c r="A14" s="27" t="s">
        <v>88</v>
      </c>
      <c r="B14" s="17"/>
      <c r="C14" s="17"/>
      <c r="D14" s="17"/>
      <c r="E14" s="17"/>
      <c r="F14" s="28">
        <f>F13*0.1</f>
        <v>1859.9</v>
      </c>
      <c r="G14" s="17"/>
      <c r="M14" s="33"/>
    </row>
    <row r="15" s="4" customFormat="1" ht="26.25" customHeight="1" spans="1:13">
      <c r="A15" s="27" t="s">
        <v>89</v>
      </c>
      <c r="B15" s="17"/>
      <c r="C15" s="17"/>
      <c r="D15" s="17"/>
      <c r="E15" s="17"/>
      <c r="F15" s="28">
        <f>(F13+F14)*0.06</f>
        <v>1227.534</v>
      </c>
      <c r="G15" s="17"/>
      <c r="M15" s="33"/>
    </row>
    <row r="16" s="4" customFormat="1" ht="26.25" customHeight="1" spans="1:13">
      <c r="A16" s="27" t="s">
        <v>90</v>
      </c>
      <c r="B16" s="17"/>
      <c r="C16" s="17"/>
      <c r="D16" s="17"/>
      <c r="E16" s="17"/>
      <c r="F16" s="28">
        <f>SUM(F13:F15)</f>
        <v>21686.434</v>
      </c>
      <c r="G16" s="17"/>
      <c r="I16" s="34"/>
      <c r="M16" s="33"/>
    </row>
    <row r="32" spans="1:1">
      <c r="A32" s="29"/>
    </row>
  </sheetData>
  <mergeCells count="5">
    <mergeCell ref="A1:G1"/>
    <mergeCell ref="A3:B3"/>
    <mergeCell ref="A5:A6"/>
    <mergeCell ref="A7:A9"/>
    <mergeCell ref="A10:A1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11" workbookViewId="0">
      <selection activeCell="F17" sqref="F17"/>
    </sheetView>
  </sheetViews>
  <sheetFormatPr defaultColWidth="9" defaultRowHeight="13.5"/>
  <cols>
    <col min="1" max="1" width="31.375" style="5" customWidth="1"/>
    <col min="2" max="2" width="33.375" style="5" customWidth="1"/>
    <col min="3" max="3" width="12.5" customWidth="1"/>
    <col min="4" max="4" width="9.625" customWidth="1"/>
    <col min="5" max="5" width="8.5" customWidth="1"/>
    <col min="6" max="6" width="10.5" customWidth="1"/>
    <col min="7" max="7" width="13.75" customWidth="1"/>
  </cols>
  <sheetData>
    <row r="1" s="1" customFormat="1" ht="46.5" customHeight="1" spans="1:13">
      <c r="A1" s="6" t="s">
        <v>60</v>
      </c>
      <c r="B1" s="7"/>
      <c r="C1" s="7"/>
      <c r="D1" s="7"/>
      <c r="E1" s="7"/>
      <c r="F1" s="7"/>
      <c r="G1" s="7"/>
      <c r="M1" s="30"/>
    </row>
    <row r="2" s="1" customFormat="1" ht="11.25" customHeight="1" spans="1:13">
      <c r="A2" s="8"/>
      <c r="B2" s="9"/>
      <c r="C2" s="9"/>
      <c r="D2" s="10"/>
      <c r="E2" s="10"/>
      <c r="F2" s="11"/>
      <c r="G2" s="11"/>
      <c r="M2" s="30"/>
    </row>
    <row r="3" s="2" customFormat="1" ht="33.75" customHeight="1" spans="1:7">
      <c r="A3" s="12" t="s">
        <v>65</v>
      </c>
      <c r="B3" s="12"/>
      <c r="C3" s="12" t="s">
        <v>66</v>
      </c>
      <c r="D3" s="13" t="s">
        <v>67</v>
      </c>
      <c r="E3" s="13" t="s">
        <v>68</v>
      </c>
      <c r="F3" s="12" t="s">
        <v>69</v>
      </c>
      <c r="G3" s="14" t="s">
        <v>70</v>
      </c>
    </row>
    <row r="4" s="2" customFormat="1" ht="30.75" customHeight="1" spans="1:13">
      <c r="A4" s="15" t="s">
        <v>71</v>
      </c>
      <c r="B4" s="16" t="s">
        <v>72</v>
      </c>
      <c r="C4" s="16" t="s">
        <v>73</v>
      </c>
      <c r="D4" s="17">
        <v>3000</v>
      </c>
      <c r="E4" s="17">
        <v>1</v>
      </c>
      <c r="F4" s="17">
        <f>E4*D4</f>
        <v>3000</v>
      </c>
      <c r="G4" s="17"/>
      <c r="J4" s="31"/>
      <c r="M4" s="32"/>
    </row>
    <row r="5" s="2" customFormat="1" ht="30.75" customHeight="1" spans="1:13">
      <c r="A5" s="15" t="s">
        <v>74</v>
      </c>
      <c r="B5" s="16" t="s">
        <v>75</v>
      </c>
      <c r="C5" s="16"/>
      <c r="D5" s="17">
        <v>118</v>
      </c>
      <c r="E5" s="17">
        <v>45</v>
      </c>
      <c r="F5" s="17">
        <f>E5*D5</f>
        <v>5310</v>
      </c>
      <c r="G5" s="17"/>
      <c r="J5" s="31"/>
      <c r="M5" s="32"/>
    </row>
    <row r="6" s="2" customFormat="1" ht="30.75" customHeight="1" spans="1:13">
      <c r="A6" s="18"/>
      <c r="B6" s="16" t="s">
        <v>76</v>
      </c>
      <c r="C6" s="16"/>
      <c r="D6" s="17">
        <v>48</v>
      </c>
      <c r="E6" s="17">
        <v>40</v>
      </c>
      <c r="F6" s="17">
        <f>E6*D6</f>
        <v>1920</v>
      </c>
      <c r="G6" s="17"/>
      <c r="J6" s="31"/>
      <c r="M6" s="32"/>
    </row>
    <row r="7" s="2" customFormat="1" ht="30.75" customHeight="1" spans="1:13">
      <c r="A7" s="15" t="s">
        <v>77</v>
      </c>
      <c r="B7" s="16" t="s">
        <v>78</v>
      </c>
      <c r="C7" s="17"/>
      <c r="D7" s="17">
        <v>400</v>
      </c>
      <c r="E7" s="17">
        <v>1</v>
      </c>
      <c r="F7" s="17">
        <f t="shared" ref="F7:F12" si="0">E7*D7</f>
        <v>400</v>
      </c>
      <c r="G7" s="17"/>
      <c r="M7" s="32"/>
    </row>
    <row r="8" s="2" customFormat="1" ht="30.75" customHeight="1" spans="1:13">
      <c r="A8" s="18"/>
      <c r="B8" s="16" t="s">
        <v>79</v>
      </c>
      <c r="C8" s="17" t="s">
        <v>80</v>
      </c>
      <c r="D8" s="17">
        <v>8</v>
      </c>
      <c r="E8" s="17">
        <v>54</v>
      </c>
      <c r="F8" s="17">
        <f t="shared" si="0"/>
        <v>432</v>
      </c>
      <c r="G8" s="19"/>
      <c r="M8" s="32"/>
    </row>
    <row r="9" s="2" customFormat="1" ht="30.75" customHeight="1" spans="1:13">
      <c r="A9" s="20"/>
      <c r="B9" s="16" t="s">
        <v>81</v>
      </c>
      <c r="C9" s="17" t="s">
        <v>82</v>
      </c>
      <c r="D9" s="17">
        <v>240</v>
      </c>
      <c r="E9" s="17">
        <v>1</v>
      </c>
      <c r="F9" s="17">
        <f t="shared" si="0"/>
        <v>240</v>
      </c>
      <c r="G9" s="19"/>
      <c r="M9" s="32"/>
    </row>
    <row r="10" s="3" customFormat="1" ht="30.75" customHeight="1" spans="1:13">
      <c r="A10" s="18" t="s">
        <v>83</v>
      </c>
      <c r="B10" s="16" t="s">
        <v>84</v>
      </c>
      <c r="C10" s="21"/>
      <c r="D10" s="22">
        <v>2500</v>
      </c>
      <c r="E10" s="23">
        <v>1</v>
      </c>
      <c r="F10" s="17">
        <f t="shared" si="0"/>
        <v>2500</v>
      </c>
      <c r="G10" s="17"/>
      <c r="M10" s="32"/>
    </row>
    <row r="11" s="3" customFormat="1" ht="30.75" customHeight="1" spans="1:13">
      <c r="A11" s="24"/>
      <c r="B11" s="25" t="s">
        <v>85</v>
      </c>
      <c r="C11" s="21"/>
      <c r="D11" s="22">
        <v>400</v>
      </c>
      <c r="E11" s="23">
        <v>1</v>
      </c>
      <c r="F11" s="17">
        <f t="shared" si="0"/>
        <v>400</v>
      </c>
      <c r="G11" s="17"/>
      <c r="M11" s="32"/>
    </row>
    <row r="12" s="3" customFormat="1" ht="30.75" customHeight="1" spans="1:13">
      <c r="A12" s="26"/>
      <c r="B12" s="25" t="s">
        <v>86</v>
      </c>
      <c r="C12" s="21"/>
      <c r="D12" s="22">
        <v>500</v>
      </c>
      <c r="E12" s="23">
        <v>2</v>
      </c>
      <c r="F12" s="17">
        <f t="shared" si="0"/>
        <v>1000</v>
      </c>
      <c r="G12" s="17"/>
      <c r="M12" s="32"/>
    </row>
    <row r="13" s="4" customFormat="1" ht="26.25" customHeight="1" spans="1:13">
      <c r="A13" s="27" t="s">
        <v>87</v>
      </c>
      <c r="B13" s="17"/>
      <c r="C13" s="17"/>
      <c r="D13" s="17"/>
      <c r="E13" s="17"/>
      <c r="F13" s="27">
        <f>SUM(F4:F12)</f>
        <v>15202</v>
      </c>
      <c r="G13" s="17"/>
      <c r="M13" s="33"/>
    </row>
    <row r="14" s="4" customFormat="1" ht="26.25" customHeight="1" spans="1:13">
      <c r="A14" s="27" t="s">
        <v>88</v>
      </c>
      <c r="B14" s="17"/>
      <c r="C14" s="17"/>
      <c r="D14" s="17"/>
      <c r="E14" s="17"/>
      <c r="F14" s="28">
        <f>F13*0.1</f>
        <v>1520.2</v>
      </c>
      <c r="G14" s="17"/>
      <c r="M14" s="33"/>
    </row>
    <row r="15" s="4" customFormat="1" ht="26.25" customHeight="1" spans="1:13">
      <c r="A15" s="27" t="s">
        <v>89</v>
      </c>
      <c r="B15" s="17"/>
      <c r="C15" s="17"/>
      <c r="D15" s="17"/>
      <c r="E15" s="17"/>
      <c r="F15" s="28">
        <f>(F13+F14)*0.06</f>
        <v>1003.332</v>
      </c>
      <c r="G15" s="17"/>
      <c r="M15" s="33"/>
    </row>
    <row r="16" s="4" customFormat="1" ht="26.25" customHeight="1" spans="1:13">
      <c r="A16" s="27" t="s">
        <v>90</v>
      </c>
      <c r="B16" s="17"/>
      <c r="C16" s="17"/>
      <c r="D16" s="17"/>
      <c r="E16" s="17"/>
      <c r="F16" s="28">
        <f>SUM(F13:F15)</f>
        <v>17725.532</v>
      </c>
      <c r="G16" s="17"/>
      <c r="I16" s="34"/>
      <c r="M16" s="33"/>
    </row>
    <row r="32" spans="1:1">
      <c r="A32" s="29"/>
    </row>
  </sheetData>
  <mergeCells count="5">
    <mergeCell ref="A1:G1"/>
    <mergeCell ref="A3:B3"/>
    <mergeCell ref="A5:A6"/>
    <mergeCell ref="A7:A9"/>
    <mergeCell ref="A10:A1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售后会议（一季度总结二季度规划）</vt:lpstr>
      <vt:lpstr>经销商培训会</vt:lpstr>
      <vt:lpstr>区域销售市场售后小区分会</vt:lpstr>
      <vt:lpstr>年中沟通会议</vt:lpstr>
      <vt:lpstr>2018下半年workshop汇总</vt:lpstr>
      <vt:lpstr>9月上海</vt:lpstr>
      <vt:lpstr>10月烟台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呱唧呱唧1414553895</cp:lastModifiedBy>
  <dcterms:created xsi:type="dcterms:W3CDTF">2012-11-28T09:47:00Z</dcterms:created>
  <cp:lastPrinted>2017-08-03T08:37:00Z</cp:lastPrinted>
  <dcterms:modified xsi:type="dcterms:W3CDTF">2018-10-30T03:36:22Z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2052-10.1.0.7616</vt:lpwstr>
  </property>
</Properties>
</file>