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C:\Users\ACN01768\Desktop\7月会议\"/>
    </mc:Choice>
  </mc:AlternateContent>
  <bookViews>
    <workbookView xWindow="0" yWindow="0" windowWidth="20385" windowHeight="8370" tabRatio="924"/>
  </bookViews>
  <sheets>
    <sheet name="会议需求表（通用）" sheetId="44" r:id="rId1"/>
  </sheets>
  <definedNames>
    <definedName name="_xlnm.Print_Area" localSheetId="0">'会议需求表（通用）'!$A$1:$O$105</definedName>
    <definedName name="_xlnm.Print_Titles" localSheetId="0">'会议需求表（通用）'!$1:$7</definedName>
  </definedNames>
  <calcPr calcId="162913"/>
</workbook>
</file>

<file path=xl/calcChain.xml><?xml version="1.0" encoding="utf-8"?>
<calcChain xmlns="http://schemas.openxmlformats.org/spreadsheetml/2006/main">
  <c r="N98" i="44" l="1"/>
  <c r="N97" i="44"/>
  <c r="N96" i="44"/>
  <c r="N95" i="44"/>
  <c r="N99" i="44" s="1"/>
  <c r="N91" i="44"/>
  <c r="N92" i="44" s="1"/>
  <c r="N82" i="44"/>
  <c r="N81" i="44"/>
  <c r="N80" i="44"/>
  <c r="N79" i="44"/>
  <c r="N83" i="44" s="1"/>
  <c r="N75" i="44"/>
  <c r="N74" i="44"/>
  <c r="N73" i="44"/>
  <c r="N72" i="44"/>
  <c r="N71" i="44"/>
  <c r="N70" i="44"/>
  <c r="N69" i="44"/>
  <c r="N68" i="44"/>
  <c r="N67" i="44"/>
  <c r="N66" i="44"/>
  <c r="N65" i="44"/>
  <c r="N76" i="44" s="1"/>
  <c r="N61" i="44"/>
  <c r="N60" i="44"/>
  <c r="N59" i="44"/>
  <c r="N58" i="44"/>
  <c r="N57" i="44"/>
  <c r="N56" i="44"/>
  <c r="N55" i="44"/>
  <c r="N54" i="44"/>
  <c r="N53" i="44"/>
  <c r="N52" i="44"/>
  <c r="N51" i="44"/>
  <c r="N50" i="44"/>
  <c r="N49" i="44"/>
  <c r="N48" i="44"/>
  <c r="N47" i="44"/>
  <c r="N46" i="44"/>
  <c r="N62" i="44" s="1"/>
  <c r="N45" i="44"/>
  <c r="N44" i="44"/>
  <c r="N40" i="44"/>
  <c r="N39" i="44"/>
  <c r="N38" i="44"/>
  <c r="N37" i="44"/>
  <c r="N41" i="44" s="1"/>
  <c r="N36" i="44"/>
  <c r="N32" i="44"/>
  <c r="N31" i="44"/>
  <c r="N30" i="44"/>
  <c r="N29" i="44"/>
  <c r="N28" i="44"/>
  <c r="N27" i="44"/>
  <c r="N26" i="44"/>
  <c r="N25" i="44"/>
  <c r="N24" i="44"/>
  <c r="N23" i="44"/>
  <c r="N22" i="44"/>
  <c r="N21" i="44"/>
  <c r="N20" i="44"/>
  <c r="N19" i="44"/>
  <c r="N18" i="44"/>
  <c r="N17" i="44"/>
  <c r="N16" i="44"/>
  <c r="N15" i="44"/>
  <c r="N14" i="44"/>
  <c r="N13" i="44"/>
  <c r="N12" i="44"/>
  <c r="N11" i="44"/>
  <c r="N10" i="44"/>
  <c r="N33" i="44" s="1"/>
  <c r="N100" i="44" l="1"/>
  <c r="N84" i="44"/>
  <c r="J87" i="44" l="1"/>
  <c r="N87" i="44" s="1"/>
  <c r="N88" i="44" s="1"/>
  <c r="J103" i="44"/>
  <c r="N103" i="44" s="1"/>
  <c r="N104" i="44" s="1"/>
</calcChain>
</file>

<file path=xl/sharedStrings.xml><?xml version="1.0" encoding="utf-8"?>
<sst xmlns="http://schemas.openxmlformats.org/spreadsheetml/2006/main" count="389" uniqueCount="178">
  <si>
    <t>安斯泰来制药（中国）有限公司会议需求表（通用）</t>
  </si>
  <si>
    <t>会议名称：</t>
  </si>
  <si>
    <t>2018年京津移植Q1总结培训会议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</si>
  <si>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</si>
  <si>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西安</t>
  </si>
  <si>
    <t>供应商名称：</t>
  </si>
  <si>
    <t>中国康辉旅游集团有限公司</t>
  </si>
  <si>
    <t>会议类型：</t>
  </si>
  <si>
    <t>大区会议</t>
  </si>
  <si>
    <t xml:space="preserve"> 参加人数：</t>
  </si>
  <si>
    <t>联系人/电话：</t>
  </si>
  <si>
    <t>马丽娜/13811302348</t>
  </si>
  <si>
    <t>会议时间：</t>
  </si>
  <si>
    <t>7.22-25</t>
  </si>
  <si>
    <t>报价有效期：</t>
  </si>
  <si>
    <t>2018/7月1日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</si>
  <si>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</si>
  <si>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</si>
  <si>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</si>
  <si>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</si>
  <si>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</si>
  <si>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</si>
  <si>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</si>
  <si>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</si>
  <si>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</si>
  <si>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</si>
  <si>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</si>
  <si>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</si>
  <si>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</si>
  <si>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</si>
  <si>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</si>
  <si>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会议地酒店：君乐城堡</t>
  </si>
  <si>
    <t>普通大床房</t>
  </si>
  <si>
    <t>月</t>
  </si>
  <si>
    <t>日</t>
  </si>
  <si>
    <t>晚</t>
  </si>
  <si>
    <t>间</t>
  </si>
  <si>
    <t>包含服务费、早餐</t>
  </si>
  <si>
    <t>普通双床房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</si>
  <si>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</si>
  <si>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</si>
  <si>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</si>
  <si>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</si>
  <si>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</si>
  <si>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</si>
  <si>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</si>
  <si>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</si>
  <si>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</si>
  <si>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50人，课桌式摆放</t>
  </si>
  <si>
    <t>场/天</t>
  </si>
  <si>
    <t>全天7500元，半天5000元，1F长乐厅16*8.3米高2.35米</t>
  </si>
  <si>
    <t>投影仪/幕布</t>
  </si>
  <si>
    <t>说明投影流明和幕布尺寸</t>
  </si>
  <si>
    <t>台/天</t>
  </si>
  <si>
    <t>酒店免费提供4000流明投影仪</t>
  </si>
  <si>
    <t>茶歇</t>
  </si>
  <si>
    <t>人/天</t>
  </si>
  <si>
    <t>话筒</t>
  </si>
  <si>
    <t>有线麦/无线麦，数量等要求</t>
  </si>
  <si>
    <t>个/天</t>
  </si>
  <si>
    <t>酒店免费提供2支麦克</t>
  </si>
  <si>
    <t>会场设备</t>
  </si>
  <si>
    <t>视频切换、反看板、计时器、音频设备等</t>
  </si>
  <si>
    <t>其他</t>
  </si>
  <si>
    <t>简易搭建或会议包价</t>
  </si>
  <si>
    <t>A-6</t>
  </si>
  <si>
    <t>会议室2</t>
  </si>
  <si>
    <t>使用人数、摆放桌型以及层高等要求</t>
  </si>
  <si>
    <t>说明有线麦/无线麦，数量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</si>
  <si>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</si>
  <si>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</si>
  <si>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</si>
  <si>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</si>
  <si>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</si>
  <si>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</si>
  <si>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</si>
  <si>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</si>
  <si>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餐</t>
  </si>
  <si>
    <t>人</t>
  </si>
  <si>
    <t>含/不含服务费</t>
  </si>
  <si>
    <t>B-2</t>
  </si>
  <si>
    <t>午</t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</si>
  <si>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</si>
  <si>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</si>
  <si>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</si>
  <si>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</si>
  <si>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</si>
  <si>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</si>
  <si>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</si>
  <si>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</si>
  <si>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</si>
  <si>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辆/趟</t>
  </si>
  <si>
    <t>4座帕萨特或别克</t>
  </si>
  <si>
    <t>22座空调车（考斯特/其他品牌）</t>
  </si>
  <si>
    <t>33座空调车（金龙/大宇/现代）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</si>
  <si>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</si>
  <si>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</si>
  <si>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</si>
  <si>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辆/天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</si>
  <si>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</si>
  <si>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</si>
  <si>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</si>
  <si>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</si>
  <si>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</si>
  <si>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座</t>
  </si>
  <si>
    <t>人/单程</t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</si>
  <si>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</si>
  <si>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</si>
  <si>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</si>
  <si>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</si>
  <si>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</si>
  <si>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</si>
  <si>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</si>
  <si>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</si>
  <si>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</si>
  <si>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</si>
  <si>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</si>
  <si>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</si>
  <si>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</si>
  <si>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</si>
  <si>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</si>
  <si>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</si>
  <si>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</si>
  <si>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</si>
  <si>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</si>
  <si>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</si>
  <si>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</si>
  <si>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</si>
  <si>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</si>
  <si>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摄影</t>
  </si>
  <si>
    <t>天</t>
  </si>
  <si>
    <t>D-9</t>
  </si>
  <si>
    <t>摄像</t>
  </si>
  <si>
    <t>D-10</t>
  </si>
  <si>
    <t>接机牌</t>
  </si>
  <si>
    <t>D-11</t>
  </si>
  <si>
    <t>客人用水</t>
  </si>
  <si>
    <t>瓶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</si>
  <si>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</si>
  <si>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</si>
  <si>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</si>
  <si>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</si>
  <si>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</si>
  <si>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</si>
  <si>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</si>
  <si>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</si>
  <si>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</si>
  <si>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</si>
  <si>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</si>
  <si>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</si>
  <si>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</si>
  <si>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</si>
  <si>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</si>
  <si>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</si>
  <si>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</si>
  <si>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</si>
  <si>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</si>
  <si>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</si>
  <si>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</si>
  <si>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</si>
  <si>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</si>
  <si>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</si>
  <si>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</si>
  <si>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</si>
  <si>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</si>
  <si>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张</t>
  </si>
  <si>
    <t>预估，按实际结算</t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</si>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</sst>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6" formatCode="#,##0;[Red]#,##0"/>
    <numFmt numFmtId="167" formatCode="_ * #,##0_ ;_ * \-#,##0_ ;_ * &quot;-&quot;??_ ;_ @_ "/>
  </numFmts>
  <fonts count="17">
    <font>
      <sz val="11"/>
      <color theme="1"/>
      <name val="Calibri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12"/>
      <name val="宋体"/>
      <charset val="134"/>
    </font>
    <font>
      <b/>
      <u/>
      <sz val="9"/>
      <name val="宋体"/>
      <charset val="134"/>
    </font>
    <font>
      <u/>
      <sz val="9"/>
      <color rgb="FFC00000"/>
      <name val="宋体"/>
      <charset val="134"/>
    </font>
    <font>
      <sz val="9"/>
      <color rgb="FFC00000"/>
      <name val="宋体"/>
      <charset val="134"/>
    </font>
    <font>
      <sz val="11"/>
      <color theme="1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</fills>
  <borders count="95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</borders>
  <cellStyleXfs count="7">
    <xf numFmtId="0" fontId="0" fillId="0" borderId="0">
      <alignment vertical="center"/>
    </xf>
    <xf numFmtId="0" fontId="12" fillId="0" borderId="0">
      <alignment vertical="center"/>
    </xf>
    <xf numFmtId="9" fontId="16" fillId="0" borderId="0" applyFont="0" applyFill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43" fontId="16" fillId="0" borderId="0" applyFont="0" applyFill="0" applyBorder="0" applyAlignment="0" applyProtection="0"/>
  </cellStyleXfs>
  <cellXfs count="2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" applyFont="1" applyBorder="1">
      <alignment vertical="center"/>
    </xf>
    <xf numFmtId="0" fontId="3" fillId="0" borderId="0" xfId="4" applyFont="1" applyFill="1" applyBorder="1">
      <alignment vertical="center"/>
    </xf>
    <xf numFmtId="0" fontId="3" fillId="0" borderId="0" xfId="4" applyFont="1" applyBorder="1">
      <alignment vertical="center"/>
    </xf>
    <xf numFmtId="0" fontId="3" fillId="0" borderId="0" xfId="4" applyFont="1" applyBorder="1" applyAlignment="1">
      <alignment horizontal="center" vertical="center"/>
    </xf>
    <xf numFmtId="0" fontId="5" fillId="0" borderId="0" xfId="5" applyFont="1" applyBorder="1" applyAlignment="1">
      <alignment horizontal="left" vertical="center"/>
    </xf>
    <xf numFmtId="0" fontId="7" fillId="0" borderId="0" xfId="4" applyFont="1" applyFill="1" applyBorder="1" applyAlignment="1">
      <alignment vertical="center"/>
    </xf>
    <xf numFmtId="0" fontId="2" fillId="0" borderId="0" xfId="4" applyFont="1" applyBorder="1" applyAlignment="1">
      <alignment vertical="center"/>
    </xf>
    <xf numFmtId="0" fontId="2" fillId="0" borderId="0" xfId="4" applyFont="1" applyFill="1" applyBorder="1" applyAlignment="1">
      <alignment vertical="center"/>
    </xf>
    <xf numFmtId="0" fontId="3" fillId="0" borderId="0" xfId="4" applyFont="1" applyBorder="1" applyAlignment="1">
      <alignment vertical="center"/>
    </xf>
    <xf numFmtId="0" fontId="8" fillId="0" borderId="1" xfId="4" applyFont="1" applyBorder="1" applyAlignment="1">
      <alignment vertical="center"/>
    </xf>
    <xf numFmtId="0" fontId="9" fillId="3" borderId="4" xfId="5" applyFont="1" applyFill="1" applyBorder="1" applyAlignment="1">
      <alignment horizontal="center" vertical="center"/>
    </xf>
    <xf numFmtId="0" fontId="9" fillId="3" borderId="5" xfId="5" applyFont="1" applyFill="1" applyBorder="1" applyAlignment="1">
      <alignment horizontal="center" vertical="center"/>
    </xf>
    <xf numFmtId="0" fontId="9" fillId="3" borderId="6" xfId="5" applyFont="1" applyFill="1" applyBorder="1" applyAlignment="1">
      <alignment horizontal="center" vertical="center"/>
    </xf>
    <xf numFmtId="0" fontId="3" fillId="0" borderId="8" xfId="4" applyFont="1" applyFill="1" applyBorder="1" applyAlignment="1">
      <alignment vertical="center"/>
    </xf>
    <xf numFmtId="0" fontId="3" fillId="0" borderId="9" xfId="4" applyFont="1" applyFill="1" applyBorder="1" applyAlignment="1">
      <alignment vertical="center"/>
    </xf>
    <xf numFmtId="0" fontId="3" fillId="0" borderId="10" xfId="4" applyFont="1" applyFill="1" applyBorder="1" applyAlignment="1">
      <alignment vertical="center"/>
    </xf>
    <xf numFmtId="0" fontId="3" fillId="0" borderId="0" xfId="4" applyFont="1" applyFill="1" applyBorder="1" applyAlignment="1">
      <alignment vertical="center"/>
    </xf>
    <xf numFmtId="0" fontId="3" fillId="0" borderId="12" xfId="4" applyFont="1" applyFill="1" applyBorder="1" applyAlignment="1">
      <alignment horizontal="center" vertical="center"/>
    </xf>
    <xf numFmtId="0" fontId="3" fillId="4" borderId="12" xfId="4" applyFont="1" applyFill="1" applyBorder="1" applyAlignment="1">
      <alignment horizontal="center" vertical="center"/>
    </xf>
    <xf numFmtId="0" fontId="3" fillId="0" borderId="14" xfId="4" applyFont="1" applyFill="1" applyBorder="1" applyAlignment="1">
      <alignment horizontal="center" vertical="center"/>
    </xf>
    <xf numFmtId="0" fontId="3" fillId="4" borderId="14" xfId="4" applyFont="1" applyFill="1" applyBorder="1" applyAlignment="1">
      <alignment horizontal="center" vertical="center"/>
    </xf>
    <xf numFmtId="0" fontId="10" fillId="0" borderId="14" xfId="5" applyFont="1" applyFill="1" applyBorder="1" applyAlignment="1">
      <alignment horizontal="left" vertical="center"/>
    </xf>
    <xf numFmtId="0" fontId="11" fillId="0" borderId="14" xfId="5" applyFont="1" applyFill="1" applyBorder="1" applyAlignment="1">
      <alignment horizontal="left" vertical="center"/>
    </xf>
    <xf numFmtId="0" fontId="11" fillId="0" borderId="16" xfId="5" applyFont="1" applyFill="1" applyBorder="1" applyAlignment="1">
      <alignment horizontal="left" vertical="center"/>
    </xf>
    <xf numFmtId="0" fontId="3" fillId="0" borderId="17" xfId="4" applyFont="1" applyBorder="1" applyAlignment="1">
      <alignment vertical="center"/>
    </xf>
    <xf numFmtId="0" fontId="3" fillId="0" borderId="18" xfId="4" applyFont="1" applyBorder="1" applyAlignment="1">
      <alignment vertical="center"/>
    </xf>
    <xf numFmtId="0" fontId="9" fillId="3" borderId="19" xfId="5" applyFont="1" applyFill="1" applyBorder="1" applyAlignment="1">
      <alignment horizontal="center" vertical="center"/>
    </xf>
    <xf numFmtId="0" fontId="9" fillId="3" borderId="20" xfId="5" applyFont="1" applyFill="1" applyBorder="1" applyAlignment="1">
      <alignment horizontal="center" vertical="center"/>
    </xf>
    <xf numFmtId="0" fontId="3" fillId="0" borderId="22" xfId="4" applyFont="1" applyBorder="1" applyAlignment="1">
      <alignment vertical="center"/>
    </xf>
    <xf numFmtId="0" fontId="3" fillId="0" borderId="23" xfId="4" applyFont="1" applyBorder="1" applyAlignment="1">
      <alignment vertical="center"/>
    </xf>
    <xf numFmtId="0" fontId="9" fillId="0" borderId="24" xfId="5" applyFont="1" applyBorder="1" applyAlignment="1">
      <alignment horizontal="center" vertical="center"/>
    </xf>
    <xf numFmtId="0" fontId="9" fillId="0" borderId="25" xfId="5" applyFont="1" applyBorder="1" applyAlignment="1">
      <alignment horizontal="left" vertical="center"/>
    </xf>
    <xf numFmtId="0" fontId="3" fillId="2" borderId="25" xfId="4" applyFont="1" applyFill="1" applyBorder="1" applyAlignment="1">
      <alignment vertical="center"/>
    </xf>
    <xf numFmtId="0" fontId="3" fillId="4" borderId="25" xfId="4" applyFont="1" applyFill="1" applyBorder="1" applyAlignment="1">
      <alignment horizontal="center" vertical="center"/>
    </xf>
    <xf numFmtId="0" fontId="3" fillId="0" borderId="25" xfId="4" applyFont="1" applyFill="1" applyBorder="1" applyAlignment="1">
      <alignment horizontal="center" vertical="center"/>
    </xf>
    <xf numFmtId="0" fontId="9" fillId="0" borderId="13" xfId="5" applyFont="1" applyBorder="1" applyAlignment="1">
      <alignment horizontal="center" vertical="center"/>
    </xf>
    <xf numFmtId="0" fontId="9" fillId="0" borderId="14" xfId="5" applyFont="1" applyBorder="1" applyAlignment="1">
      <alignment horizontal="left" vertical="center"/>
    </xf>
    <xf numFmtId="0" fontId="3" fillId="2" borderId="14" xfId="4" applyFont="1" applyFill="1" applyBorder="1" applyAlignment="1">
      <alignment vertical="center"/>
    </xf>
    <xf numFmtId="0" fontId="9" fillId="0" borderId="26" xfId="5" applyFont="1" applyBorder="1" applyAlignment="1">
      <alignment horizontal="center" vertical="center"/>
    </xf>
    <xf numFmtId="0" fontId="9" fillId="0" borderId="20" xfId="5" applyFont="1" applyBorder="1" applyAlignment="1">
      <alignment horizontal="left" vertical="center"/>
    </xf>
    <xf numFmtId="0" fontId="3" fillId="2" borderId="20" xfId="4" applyFont="1" applyFill="1" applyBorder="1" applyAlignment="1">
      <alignment vertical="center"/>
    </xf>
    <xf numFmtId="0" fontId="3" fillId="4" borderId="20" xfId="4" applyFont="1" applyFill="1" applyBorder="1" applyAlignment="1">
      <alignment horizontal="center" vertical="center"/>
    </xf>
    <xf numFmtId="0" fontId="3" fillId="0" borderId="20" xfId="4" applyFont="1" applyFill="1" applyBorder="1" applyAlignment="1">
      <alignment horizontal="center" vertical="center"/>
    </xf>
    <xf numFmtId="0" fontId="3" fillId="4" borderId="27" xfId="4" applyFont="1" applyFill="1" applyBorder="1" applyAlignment="1">
      <alignment horizontal="center" vertical="center"/>
    </xf>
    <xf numFmtId="0" fontId="3" fillId="0" borderId="28" xfId="4" applyFont="1" applyBorder="1" applyAlignment="1">
      <alignment vertical="center"/>
    </xf>
    <xf numFmtId="0" fontId="3" fillId="0" borderId="29" xfId="4" applyFont="1" applyBorder="1" applyAlignment="1">
      <alignment vertical="center"/>
    </xf>
    <xf numFmtId="0" fontId="9" fillId="3" borderId="30" xfId="5" applyFont="1" applyFill="1" applyBorder="1" applyAlignment="1">
      <alignment horizontal="center" vertical="center"/>
    </xf>
    <xf numFmtId="0" fontId="3" fillId="0" borderId="5" xfId="4" applyFont="1" applyBorder="1" applyAlignment="1">
      <alignment vertical="center"/>
    </xf>
    <xf numFmtId="0" fontId="3" fillId="0" borderId="10" xfId="4" applyFont="1" applyBorder="1" applyAlignment="1">
      <alignment vertical="center"/>
    </xf>
    <xf numFmtId="0" fontId="9" fillId="0" borderId="11" xfId="5" applyFont="1" applyBorder="1" applyAlignment="1">
      <alignment horizontal="center" vertical="center"/>
    </xf>
    <xf numFmtId="0" fontId="3" fillId="2" borderId="12" xfId="4" applyFont="1" applyFill="1" applyBorder="1" applyAlignment="1">
      <alignment vertical="center"/>
    </xf>
    <xf numFmtId="0" fontId="9" fillId="0" borderId="38" xfId="5" applyFont="1" applyBorder="1" applyAlignment="1">
      <alignment horizontal="center" vertical="center"/>
    </xf>
    <xf numFmtId="0" fontId="2" fillId="0" borderId="0" xfId="4" applyFont="1" applyBorder="1" applyAlignment="1">
      <alignment horizontal="center" vertical="center"/>
    </xf>
    <xf numFmtId="0" fontId="9" fillId="3" borderId="41" xfId="5" applyFont="1" applyFill="1" applyBorder="1" applyAlignment="1">
      <alignment horizontal="center" vertical="center"/>
    </xf>
    <xf numFmtId="0" fontId="3" fillId="0" borderId="42" xfId="4" applyFont="1" applyFill="1" applyBorder="1" applyAlignment="1">
      <alignment vertical="center"/>
    </xf>
    <xf numFmtId="167" fontId="3" fillId="4" borderId="12" xfId="6" applyNumberFormat="1" applyFont="1" applyFill="1" applyBorder="1" applyAlignment="1">
      <alignment horizontal="center" vertical="center"/>
    </xf>
    <xf numFmtId="0" fontId="3" fillId="0" borderId="43" xfId="4" applyFont="1" applyBorder="1" applyAlignment="1">
      <alignment horizontal="center" vertical="center"/>
    </xf>
    <xf numFmtId="166" fontId="3" fillId="5" borderId="44" xfId="6" applyNumberFormat="1" applyFont="1" applyFill="1" applyBorder="1" applyAlignment="1">
      <alignment vertical="center"/>
    </xf>
    <xf numFmtId="166" fontId="3" fillId="0" borderId="45" xfId="4" applyNumberFormat="1" applyFont="1" applyBorder="1" applyAlignment="1">
      <alignment vertical="center"/>
    </xf>
    <xf numFmtId="0" fontId="3" fillId="0" borderId="46" xfId="4" applyFont="1" applyBorder="1" applyAlignment="1">
      <alignment vertical="center"/>
    </xf>
    <xf numFmtId="167" fontId="3" fillId="4" borderId="14" xfId="6" applyNumberFormat="1" applyFont="1" applyFill="1" applyBorder="1" applyAlignment="1">
      <alignment horizontal="center" vertical="center"/>
    </xf>
    <xf numFmtId="0" fontId="3" fillId="0" borderId="34" xfId="4" applyFont="1" applyBorder="1" applyAlignment="1">
      <alignment horizontal="center" vertical="center"/>
    </xf>
    <xf numFmtId="166" fontId="3" fillId="5" borderId="47" xfId="6" applyNumberFormat="1" applyFont="1" applyFill="1" applyBorder="1" applyAlignment="1">
      <alignment vertical="center"/>
    </xf>
    <xf numFmtId="166" fontId="3" fillId="0" borderId="14" xfId="4" applyNumberFormat="1" applyFont="1" applyBorder="1" applyAlignment="1">
      <alignment vertical="center"/>
    </xf>
    <xf numFmtId="0" fontId="3" fillId="0" borderId="48" xfId="4" applyFont="1" applyBorder="1" applyAlignment="1">
      <alignment vertical="center"/>
    </xf>
    <xf numFmtId="0" fontId="10" fillId="0" borderId="34" xfId="5" applyFont="1" applyBorder="1" applyAlignment="1">
      <alignment horizontal="center" vertical="center"/>
    </xf>
    <xf numFmtId="0" fontId="3" fillId="5" borderId="48" xfId="4" applyFont="1" applyFill="1" applyBorder="1" applyAlignment="1">
      <alignment vertical="center"/>
    </xf>
    <xf numFmtId="0" fontId="3" fillId="4" borderId="16" xfId="4" applyFont="1" applyFill="1" applyBorder="1" applyAlignment="1">
      <alignment horizontal="center" vertical="center"/>
    </xf>
    <xf numFmtId="0" fontId="10" fillId="0" borderId="49" xfId="5" applyFont="1" applyBorder="1" applyAlignment="1">
      <alignment horizontal="center" vertical="center"/>
    </xf>
    <xf numFmtId="166" fontId="3" fillId="5" borderId="50" xfId="6" applyNumberFormat="1" applyFont="1" applyFill="1" applyBorder="1" applyAlignment="1">
      <alignment vertical="center"/>
    </xf>
    <xf numFmtId="166" fontId="3" fillId="0" borderId="16" xfId="4" applyNumberFormat="1" applyFont="1" applyBorder="1" applyAlignment="1">
      <alignment vertical="center"/>
    </xf>
    <xf numFmtId="0" fontId="3" fillId="5" borderId="51" xfId="4" applyFont="1" applyFill="1" applyBorder="1" applyAlignment="1">
      <alignment vertical="center"/>
    </xf>
    <xf numFmtId="0" fontId="3" fillId="0" borderId="18" xfId="4" applyFont="1" applyBorder="1" applyAlignment="1">
      <alignment horizontal="center" vertical="center"/>
    </xf>
    <xf numFmtId="0" fontId="3" fillId="0" borderId="52" xfId="4" applyFont="1" applyBorder="1" applyAlignment="1">
      <alignment vertical="center"/>
    </xf>
    <xf numFmtId="166" fontId="3" fillId="0" borderId="18" xfId="4" applyNumberFormat="1" applyFont="1" applyBorder="1" applyAlignment="1">
      <alignment vertical="center"/>
    </xf>
    <xf numFmtId="0" fontId="3" fillId="0" borderId="53" xfId="4" applyFont="1" applyBorder="1" applyAlignment="1">
      <alignment vertical="center"/>
    </xf>
    <xf numFmtId="0" fontId="9" fillId="3" borderId="36" xfId="5" applyFont="1" applyFill="1" applyBorder="1" applyAlignment="1">
      <alignment horizontal="center" vertical="center"/>
    </xf>
    <xf numFmtId="0" fontId="9" fillId="3" borderId="54" xfId="5" applyFont="1" applyFill="1" applyBorder="1" applyAlignment="1">
      <alignment horizontal="center" vertical="center"/>
    </xf>
    <xf numFmtId="0" fontId="9" fillId="3" borderId="55" xfId="5" applyFont="1" applyFill="1" applyBorder="1" applyAlignment="1">
      <alignment horizontal="center" vertical="center"/>
    </xf>
    <xf numFmtId="0" fontId="3" fillId="0" borderId="23" xfId="4" applyFont="1" applyBorder="1" applyAlignment="1">
      <alignment horizontal="center" vertical="center"/>
    </xf>
    <xf numFmtId="0" fontId="3" fillId="0" borderId="56" xfId="4" applyFont="1" applyBorder="1" applyAlignment="1">
      <alignment vertical="center"/>
    </xf>
    <xf numFmtId="0" fontId="3" fillId="0" borderId="57" xfId="4" applyFont="1" applyBorder="1" applyAlignment="1">
      <alignment vertical="center"/>
    </xf>
    <xf numFmtId="0" fontId="3" fillId="2" borderId="25" xfId="4" applyFont="1" applyFill="1" applyBorder="1" applyAlignment="1">
      <alignment horizontal="center" vertical="center"/>
    </xf>
    <xf numFmtId="0" fontId="3" fillId="0" borderId="58" xfId="4" applyFont="1" applyBorder="1" applyAlignment="1">
      <alignment horizontal="center" vertical="center"/>
    </xf>
    <xf numFmtId="166" fontId="3" fillId="5" borderId="59" xfId="6" applyNumberFormat="1" applyFont="1" applyFill="1" applyBorder="1" applyAlignment="1">
      <alignment vertical="center"/>
    </xf>
    <xf numFmtId="166" fontId="3" fillId="0" borderId="25" xfId="4" applyNumberFormat="1" applyFont="1" applyBorder="1" applyAlignment="1">
      <alignment vertical="center"/>
    </xf>
    <xf numFmtId="0" fontId="3" fillId="5" borderId="60" xfId="4" applyFont="1" applyFill="1" applyBorder="1" applyAlignment="1">
      <alignment vertical="center"/>
    </xf>
    <xf numFmtId="0" fontId="3" fillId="2" borderId="14" xfId="4" applyFont="1" applyFill="1" applyBorder="1" applyAlignment="1">
      <alignment horizontal="center" vertical="center"/>
    </xf>
    <xf numFmtId="0" fontId="3" fillId="2" borderId="20" xfId="4" applyFont="1" applyFill="1" applyBorder="1" applyAlignment="1">
      <alignment horizontal="center" vertical="center"/>
    </xf>
    <xf numFmtId="0" fontId="3" fillId="0" borderId="36" xfId="4" applyFont="1" applyBorder="1" applyAlignment="1">
      <alignment horizontal="center" vertical="center"/>
    </xf>
    <xf numFmtId="166" fontId="3" fillId="5" borderId="54" xfId="6" applyNumberFormat="1" applyFont="1" applyFill="1" applyBorder="1" applyAlignment="1">
      <alignment vertical="center"/>
    </xf>
    <xf numFmtId="166" fontId="3" fillId="0" borderId="20" xfId="4" applyNumberFormat="1" applyFont="1" applyBorder="1" applyAlignment="1">
      <alignment vertical="center"/>
    </xf>
    <xf numFmtId="0" fontId="3" fillId="5" borderId="55" xfId="4" applyFont="1" applyFill="1" applyBorder="1" applyAlignment="1">
      <alignment vertical="center"/>
    </xf>
    <xf numFmtId="0" fontId="3" fillId="0" borderId="29" xfId="4" applyFont="1" applyBorder="1" applyAlignment="1">
      <alignment horizontal="center" vertical="center"/>
    </xf>
    <xf numFmtId="0" fontId="3" fillId="0" borderId="61" xfId="4" applyFont="1" applyBorder="1" applyAlignment="1">
      <alignment vertical="center"/>
    </xf>
    <xf numFmtId="166" fontId="3" fillId="0" borderId="29" xfId="4" applyNumberFormat="1" applyFont="1" applyBorder="1" applyAlignment="1">
      <alignment vertical="center"/>
    </xf>
    <xf numFmtId="0" fontId="3" fillId="0" borderId="62" xfId="4" applyFont="1" applyBorder="1" applyAlignment="1">
      <alignment vertical="center"/>
    </xf>
    <xf numFmtId="0" fontId="9" fillId="3" borderId="63" xfId="5" applyFont="1" applyFill="1" applyBorder="1" applyAlignment="1">
      <alignment horizontal="center" vertical="center"/>
    </xf>
    <xf numFmtId="0" fontId="9" fillId="3" borderId="64" xfId="5" applyFont="1" applyFill="1" applyBorder="1" applyAlignment="1">
      <alignment horizontal="center" vertical="center"/>
    </xf>
    <xf numFmtId="0" fontId="9" fillId="3" borderId="65" xfId="5" applyFont="1" applyFill="1" applyBorder="1" applyAlignment="1">
      <alignment horizontal="center" vertical="center"/>
    </xf>
    <xf numFmtId="0" fontId="3" fillId="0" borderId="10" xfId="4" applyFont="1" applyBorder="1" applyAlignment="1">
      <alignment horizontal="center" vertical="center"/>
    </xf>
    <xf numFmtId="0" fontId="3" fillId="0" borderId="66" xfId="4" applyFont="1" applyBorder="1" applyAlignment="1">
      <alignment vertical="center"/>
    </xf>
    <xf numFmtId="0" fontId="3" fillId="0" borderId="67" xfId="4" applyFont="1" applyBorder="1" applyAlignment="1">
      <alignment vertical="center"/>
    </xf>
    <xf numFmtId="0" fontId="3" fillId="2" borderId="69" xfId="4" applyFont="1" applyFill="1" applyBorder="1" applyAlignment="1">
      <alignment horizontal="center" vertical="center"/>
    </xf>
    <xf numFmtId="0" fontId="3" fillId="2" borderId="33" xfId="4" applyFont="1" applyFill="1" applyBorder="1" applyAlignment="1">
      <alignment horizontal="center" vertical="center"/>
    </xf>
    <xf numFmtId="0" fontId="9" fillId="0" borderId="43" xfId="5" applyFont="1" applyBorder="1" applyAlignment="1">
      <alignment horizontal="center" vertical="center"/>
    </xf>
    <xf numFmtId="166" fontId="3" fillId="5" borderId="70" xfId="6" applyNumberFormat="1" applyFont="1" applyFill="1" applyBorder="1" applyAlignment="1">
      <alignment vertical="center"/>
    </xf>
    <xf numFmtId="166" fontId="3" fillId="0" borderId="33" xfId="4" applyNumberFormat="1" applyFont="1" applyBorder="1" applyAlignment="1">
      <alignment vertical="center"/>
    </xf>
    <xf numFmtId="0" fontId="3" fillId="5" borderId="71" xfId="4" applyFont="1" applyFill="1" applyBorder="1" applyAlignment="1">
      <alignment vertical="center"/>
    </xf>
    <xf numFmtId="0" fontId="9" fillId="0" borderId="34" xfId="5" applyFont="1" applyBorder="1" applyAlignment="1">
      <alignment horizontal="center" vertical="center"/>
    </xf>
    <xf numFmtId="0" fontId="3" fillId="2" borderId="27" xfId="4" applyFont="1" applyFill="1" applyBorder="1" applyAlignment="1">
      <alignment horizontal="center" vertical="center"/>
    </xf>
    <xf numFmtId="0" fontId="9" fillId="0" borderId="73" xfId="5" applyFont="1" applyBorder="1" applyAlignment="1">
      <alignment horizontal="center" vertical="center"/>
    </xf>
    <xf numFmtId="0" fontId="9" fillId="0" borderId="58" xfId="5" applyFont="1" applyBorder="1" applyAlignment="1">
      <alignment horizontal="center" vertical="center"/>
    </xf>
    <xf numFmtId="0" fontId="9" fillId="0" borderId="36" xfId="5" applyFont="1" applyBorder="1" applyAlignment="1">
      <alignment horizontal="center" vertical="center"/>
    </xf>
    <xf numFmtId="0" fontId="3" fillId="2" borderId="12" xfId="4" applyFont="1" applyFill="1" applyBorder="1" applyAlignment="1">
      <alignment horizontal="center" vertical="center"/>
    </xf>
    <xf numFmtId="166" fontId="3" fillId="5" borderId="74" xfId="6" applyNumberFormat="1" applyFont="1" applyFill="1" applyBorder="1" applyAlignment="1">
      <alignment vertical="center"/>
    </xf>
    <xf numFmtId="166" fontId="3" fillId="0" borderId="12" xfId="4" applyNumberFormat="1" applyFont="1" applyBorder="1" applyAlignment="1">
      <alignment vertical="center"/>
    </xf>
    <xf numFmtId="0" fontId="3" fillId="5" borderId="75" xfId="4" applyFont="1" applyFill="1" applyBorder="1" applyAlignment="1">
      <alignment vertical="center"/>
    </xf>
    <xf numFmtId="0" fontId="3" fillId="0" borderId="27" xfId="4" applyFont="1" applyFill="1" applyBorder="1" applyAlignment="1">
      <alignment horizontal="center" vertical="center"/>
    </xf>
    <xf numFmtId="166" fontId="3" fillId="5" borderId="76" xfId="6" applyNumberFormat="1" applyFont="1" applyFill="1" applyBorder="1" applyAlignment="1">
      <alignment vertical="center"/>
    </xf>
    <xf numFmtId="166" fontId="3" fillId="0" borderId="27" xfId="4" applyNumberFormat="1" applyFont="1" applyBorder="1" applyAlignment="1">
      <alignment vertical="center"/>
    </xf>
    <xf numFmtId="0" fontId="3" fillId="5" borderId="77" xfId="4" applyFont="1" applyFill="1" applyBorder="1" applyAlignment="1">
      <alignment vertical="center"/>
    </xf>
    <xf numFmtId="0" fontId="3" fillId="0" borderId="78" xfId="4" applyFont="1" applyBorder="1" applyAlignment="1">
      <alignment vertical="center"/>
    </xf>
    <xf numFmtId="0" fontId="3" fillId="0" borderId="13" xfId="4" applyFont="1" applyBorder="1" applyAlignment="1">
      <alignment vertical="center"/>
    </xf>
    <xf numFmtId="0" fontId="3" fillId="0" borderId="79" xfId="4" applyFont="1" applyBorder="1" applyAlignment="1">
      <alignment vertical="center"/>
    </xf>
    <xf numFmtId="0" fontId="9" fillId="0" borderId="27" xfId="5" applyFont="1" applyBorder="1" applyAlignment="1">
      <alignment horizontal="left" vertical="center"/>
    </xf>
    <xf numFmtId="0" fontId="9" fillId="0" borderId="25" xfId="5" applyFont="1" applyFill="1" applyBorder="1" applyAlignment="1">
      <alignment horizontal="left" vertical="center"/>
    </xf>
    <xf numFmtId="0" fontId="9" fillId="0" borderId="14" xfId="5" applyFont="1" applyFill="1" applyBorder="1" applyAlignment="1">
      <alignment horizontal="left" vertical="center"/>
    </xf>
    <xf numFmtId="0" fontId="9" fillId="0" borderId="27" xfId="5" applyFont="1" applyFill="1" applyBorder="1" applyAlignment="1">
      <alignment horizontal="left" vertical="center"/>
    </xf>
    <xf numFmtId="0" fontId="3" fillId="6" borderId="8" xfId="4" applyFont="1" applyFill="1" applyBorder="1" applyAlignment="1">
      <alignment vertical="center"/>
    </xf>
    <xf numFmtId="0" fontId="3" fillId="6" borderId="0" xfId="4" applyFont="1" applyFill="1" applyBorder="1" applyAlignment="1">
      <alignment vertical="center"/>
    </xf>
    <xf numFmtId="0" fontId="3" fillId="0" borderId="22" xfId="4" applyFont="1" applyBorder="1" applyAlignment="1">
      <alignment horizontal="left" vertical="center"/>
    </xf>
    <xf numFmtId="0" fontId="9" fillId="0" borderId="82" xfId="5" applyFont="1" applyBorder="1" applyAlignment="1">
      <alignment horizontal="center" vertical="center"/>
    </xf>
    <xf numFmtId="0" fontId="9" fillId="0" borderId="6" xfId="5" applyFont="1" applyFill="1" applyBorder="1" applyAlignment="1">
      <alignment horizontal="left" vertical="center"/>
    </xf>
    <xf numFmtId="0" fontId="3" fillId="6" borderId="28" xfId="4" applyFont="1" applyFill="1" applyBorder="1" applyAlignment="1">
      <alignment vertical="center"/>
    </xf>
    <xf numFmtId="0" fontId="3" fillId="6" borderId="29" xfId="4" applyFont="1" applyFill="1" applyBorder="1" applyAlignment="1">
      <alignment vertical="center"/>
    </xf>
    <xf numFmtId="0" fontId="9" fillId="0" borderId="12" xfId="5" applyFont="1" applyFill="1" applyBorder="1" applyAlignment="1">
      <alignment horizontal="left" vertical="center"/>
    </xf>
    <xf numFmtId="0" fontId="9" fillId="0" borderId="73" xfId="5" applyFont="1" applyFill="1" applyBorder="1" applyAlignment="1">
      <alignment horizontal="left" vertical="center"/>
    </xf>
    <xf numFmtId="166" fontId="3" fillId="0" borderId="6" xfId="4" applyNumberFormat="1" applyFont="1" applyBorder="1" applyAlignment="1">
      <alignment vertical="center"/>
    </xf>
    <xf numFmtId="0" fontId="3" fillId="0" borderId="73" xfId="4" applyFont="1" applyBorder="1" applyAlignment="1">
      <alignment horizontal="center" vertical="center"/>
    </xf>
    <xf numFmtId="166" fontId="3" fillId="0" borderId="10" xfId="4" applyNumberFormat="1" applyFont="1" applyBorder="1" applyAlignment="1">
      <alignment vertical="center"/>
    </xf>
    <xf numFmtId="0" fontId="3" fillId="6" borderId="0" xfId="4" applyFont="1" applyFill="1" applyBorder="1" applyAlignment="1">
      <alignment horizontal="center" vertical="center"/>
    </xf>
    <xf numFmtId="0" fontId="3" fillId="6" borderId="88" xfId="4" applyFont="1" applyFill="1" applyBorder="1" applyAlignment="1">
      <alignment vertical="center"/>
    </xf>
    <xf numFmtId="166" fontId="3" fillId="6" borderId="0" xfId="4" applyNumberFormat="1" applyFont="1" applyFill="1" applyBorder="1" applyAlignment="1">
      <alignment vertical="center"/>
    </xf>
    <xf numFmtId="0" fontId="3" fillId="6" borderId="89" xfId="4" applyFont="1" applyFill="1" applyBorder="1" applyAlignment="1">
      <alignment vertical="center"/>
    </xf>
    <xf numFmtId="0" fontId="3" fillId="0" borderId="83" xfId="4" applyFont="1" applyBorder="1" applyAlignment="1">
      <alignment horizontal="center" vertical="center"/>
    </xf>
    <xf numFmtId="9" fontId="3" fillId="5" borderId="90" xfId="2" applyFont="1" applyFill="1" applyBorder="1" applyAlignment="1">
      <alignment horizontal="center" vertical="center"/>
    </xf>
    <xf numFmtId="0" fontId="3" fillId="5" borderId="91" xfId="4" applyFont="1" applyFill="1" applyBorder="1" applyAlignment="1">
      <alignment vertical="center"/>
    </xf>
    <xf numFmtId="0" fontId="3" fillId="6" borderId="29" xfId="4" applyFont="1" applyFill="1" applyBorder="1" applyAlignment="1">
      <alignment horizontal="center" vertical="center"/>
    </xf>
    <xf numFmtId="0" fontId="3" fillId="6" borderId="61" xfId="4" applyFont="1" applyFill="1" applyBorder="1" applyAlignment="1">
      <alignment vertical="center"/>
    </xf>
    <xf numFmtId="166" fontId="3" fillId="6" borderId="29" xfId="4" applyNumberFormat="1" applyFont="1" applyFill="1" applyBorder="1" applyAlignment="1">
      <alignment vertical="center"/>
    </xf>
    <xf numFmtId="0" fontId="3" fillId="6" borderId="62" xfId="4" applyFont="1" applyFill="1" applyBorder="1" applyAlignment="1">
      <alignment vertical="center"/>
    </xf>
    <xf numFmtId="0" fontId="3" fillId="2" borderId="6" xfId="4" applyFont="1" applyFill="1" applyBorder="1" applyAlignment="1">
      <alignment horizontal="center" vertical="center"/>
    </xf>
    <xf numFmtId="166" fontId="3" fillId="5" borderId="90" xfId="6" applyNumberFormat="1" applyFont="1" applyFill="1" applyBorder="1" applyAlignment="1">
      <alignment vertical="center"/>
    </xf>
    <xf numFmtId="9" fontId="3" fillId="5" borderId="54" xfId="2" applyFont="1" applyFill="1" applyBorder="1" applyAlignment="1">
      <alignment horizontal="center" vertical="center"/>
    </xf>
    <xf numFmtId="0" fontId="3" fillId="0" borderId="92" xfId="4" applyFont="1" applyBorder="1" applyAlignment="1">
      <alignment vertical="center"/>
    </xf>
    <xf numFmtId="0" fontId="3" fillId="0" borderId="93" xfId="4" applyFont="1" applyBorder="1" applyAlignment="1">
      <alignment vertical="center"/>
    </xf>
    <xf numFmtId="0" fontId="3" fillId="0" borderId="94" xfId="4" applyFont="1" applyBorder="1" applyAlignment="1">
      <alignment vertical="center"/>
    </xf>
    <xf numFmtId="0" fontId="4" fillId="0" borderId="0" xfId="0" applyFont="1" applyAlignment="1">
      <alignment horizontal="center" vertical="top"/>
    </xf>
    <xf numFmtId="0" fontId="5" fillId="0" borderId="0" xfId="5" applyFont="1" applyFill="1" applyBorder="1" applyAlignment="1">
      <alignment horizontal="center" vertical="center"/>
    </xf>
    <xf numFmtId="0" fontId="6" fillId="2" borderId="0" xfId="4" applyFont="1" applyFill="1" applyBorder="1" applyAlignment="1">
      <alignment horizontal="left" vertical="center"/>
    </xf>
    <xf numFmtId="0" fontId="7" fillId="2" borderId="0" xfId="4" applyFont="1" applyFill="1" applyBorder="1" applyAlignment="1">
      <alignment horizontal="left" vertical="center"/>
    </xf>
    <xf numFmtId="0" fontId="2" fillId="0" borderId="0" xfId="4" applyFont="1" applyBorder="1" applyAlignment="1">
      <alignment horizontal="left" vertical="center"/>
    </xf>
    <xf numFmtId="0" fontId="7" fillId="5" borderId="0" xfId="4" applyFont="1" applyFill="1" applyBorder="1" applyAlignment="1">
      <alignment horizontal="left" vertical="center"/>
    </xf>
    <xf numFmtId="14" fontId="7" fillId="5" borderId="0" xfId="4" applyNumberFormat="1" applyFont="1" applyFill="1" applyBorder="1" applyAlignment="1">
      <alignment horizontal="left" vertical="center"/>
    </xf>
    <xf numFmtId="0" fontId="8" fillId="0" borderId="2" xfId="4" applyFont="1" applyBorder="1" applyAlignment="1">
      <alignment horizontal="left" vertical="center" wrapText="1"/>
    </xf>
    <xf numFmtId="0" fontId="8" fillId="0" borderId="39" xfId="4" applyFont="1" applyBorder="1" applyAlignment="1">
      <alignment horizontal="left" vertical="center" wrapText="1"/>
    </xf>
    <xf numFmtId="0" fontId="9" fillId="3" borderId="3" xfId="5" applyFont="1" applyFill="1" applyBorder="1" applyAlignment="1">
      <alignment horizontal="center" vertical="center"/>
    </xf>
    <xf numFmtId="0" fontId="9" fillId="3" borderId="4" xfId="5" applyFont="1" applyFill="1" applyBorder="1" applyAlignment="1">
      <alignment horizontal="center" vertical="center"/>
    </xf>
    <xf numFmtId="0" fontId="9" fillId="3" borderId="40" xfId="5" applyFont="1" applyFill="1" applyBorder="1" applyAlignment="1">
      <alignment horizontal="center" vertical="center"/>
    </xf>
    <xf numFmtId="0" fontId="9" fillId="3" borderId="7" xfId="5" applyFont="1" applyFill="1" applyBorder="1" applyAlignment="1">
      <alignment horizontal="center" vertical="center"/>
    </xf>
    <xf numFmtId="0" fontId="9" fillId="3" borderId="6" xfId="5" applyFont="1" applyFill="1" applyBorder="1" applyAlignment="1">
      <alignment horizontal="center" vertical="center"/>
    </xf>
    <xf numFmtId="0" fontId="10" fillId="4" borderId="14" xfId="5" applyFont="1" applyFill="1" applyBorder="1" applyAlignment="1">
      <alignment vertical="center" wrapText="1"/>
    </xf>
    <xf numFmtId="0" fontId="10" fillId="4" borderId="14" xfId="5" applyFont="1" applyFill="1" applyBorder="1" applyAlignment="1">
      <alignment vertical="center"/>
    </xf>
    <xf numFmtId="0" fontId="10" fillId="4" borderId="16" xfId="5" applyFont="1" applyFill="1" applyBorder="1" applyAlignment="1">
      <alignment vertical="center"/>
    </xf>
    <xf numFmtId="0" fontId="9" fillId="3" borderId="21" xfId="5" applyFont="1" applyFill="1" applyBorder="1" applyAlignment="1">
      <alignment horizontal="center" vertical="center"/>
    </xf>
    <xf numFmtId="0" fontId="9" fillId="3" borderId="20" xfId="5" applyFont="1" applyFill="1" applyBorder="1" applyAlignment="1">
      <alignment horizontal="center" vertical="center"/>
    </xf>
    <xf numFmtId="0" fontId="9" fillId="3" borderId="31" xfId="5" applyFont="1" applyFill="1" applyBorder="1" applyAlignment="1">
      <alignment horizontal="center" vertical="center"/>
    </xf>
    <xf numFmtId="0" fontId="3" fillId="0" borderId="9" xfId="4" applyFont="1" applyFill="1" applyBorder="1" applyAlignment="1">
      <alignment horizontal="left" vertical="center"/>
    </xf>
    <xf numFmtId="0" fontId="3" fillId="0" borderId="0" xfId="4" applyFont="1" applyFill="1" applyBorder="1" applyAlignment="1">
      <alignment horizontal="left" vertical="center"/>
    </xf>
    <xf numFmtId="0" fontId="3" fillId="0" borderId="68" xfId="4" applyFont="1" applyFill="1" applyBorder="1" applyAlignment="1">
      <alignment horizontal="left" vertical="center"/>
    </xf>
    <xf numFmtId="0" fontId="3" fillId="0" borderId="34" xfId="4" applyFont="1" applyFill="1" applyBorder="1" applyAlignment="1">
      <alignment horizontal="left" vertical="center"/>
    </xf>
    <xf numFmtId="0" fontId="3" fillId="0" borderId="35" xfId="4" applyFont="1" applyFill="1" applyBorder="1" applyAlignment="1">
      <alignment horizontal="left" vertical="center"/>
    </xf>
    <xf numFmtId="0" fontId="3" fillId="0" borderId="72" xfId="4" applyFont="1" applyFill="1" applyBorder="1" applyAlignment="1">
      <alignment horizontal="left" vertical="center"/>
    </xf>
    <xf numFmtId="0" fontId="3" fillId="0" borderId="36" xfId="4" applyFont="1" applyFill="1" applyBorder="1" applyAlignment="1">
      <alignment horizontal="left" vertical="center"/>
    </xf>
    <xf numFmtId="0" fontId="3" fillId="0" borderId="37" xfId="4" applyFont="1" applyFill="1" applyBorder="1" applyAlignment="1">
      <alignment horizontal="left" vertical="center"/>
    </xf>
    <xf numFmtId="0" fontId="3" fillId="0" borderId="21" xfId="4" applyFont="1" applyFill="1" applyBorder="1" applyAlignment="1">
      <alignment horizontal="left" vertical="center"/>
    </xf>
    <xf numFmtId="0" fontId="3" fillId="2" borderId="25" xfId="4" applyFont="1" applyFill="1" applyBorder="1" applyAlignment="1">
      <alignment horizontal="left" vertical="center"/>
    </xf>
    <xf numFmtId="0" fontId="3" fillId="2" borderId="14" xfId="4" applyFont="1" applyFill="1" applyBorder="1" applyAlignment="1">
      <alignment horizontal="left" vertical="center"/>
    </xf>
    <xf numFmtId="0" fontId="3" fillId="2" borderId="27" xfId="4" applyFont="1" applyFill="1" applyBorder="1" applyAlignment="1">
      <alignment horizontal="left" vertical="center"/>
    </xf>
    <xf numFmtId="0" fontId="9" fillId="3" borderId="63" xfId="5" applyFont="1" applyFill="1" applyBorder="1" applyAlignment="1">
      <alignment horizontal="center" vertical="center"/>
    </xf>
    <xf numFmtId="0" fontId="9" fillId="2" borderId="58" xfId="5" applyFont="1" applyFill="1" applyBorder="1" applyAlignment="1">
      <alignment horizontal="left" vertical="center"/>
    </xf>
    <xf numFmtId="0" fontId="9" fillId="2" borderId="23" xfId="5" applyFont="1" applyFill="1" applyBorder="1" applyAlignment="1">
      <alignment horizontal="left" vertical="center"/>
    </xf>
    <xf numFmtId="0" fontId="9" fillId="2" borderId="85" xfId="5" applyFont="1" applyFill="1" applyBorder="1" applyAlignment="1">
      <alignment horizontal="left" vertical="center"/>
    </xf>
    <xf numFmtId="0" fontId="3" fillId="2" borderId="58" xfId="4" applyFont="1" applyFill="1" applyBorder="1" applyAlignment="1">
      <alignment horizontal="center" vertical="center"/>
    </xf>
    <xf numFmtId="0" fontId="3" fillId="2" borderId="85" xfId="4" applyFont="1" applyFill="1" applyBorder="1" applyAlignment="1">
      <alignment horizontal="center" vertical="center"/>
    </xf>
    <xf numFmtId="0" fontId="9" fillId="2" borderId="34" xfId="5" applyFont="1" applyFill="1" applyBorder="1" applyAlignment="1">
      <alignment horizontal="left" vertical="center"/>
    </xf>
    <xf numFmtId="0" fontId="9" fillId="2" borderId="35" xfId="5" applyFont="1" applyFill="1" applyBorder="1" applyAlignment="1">
      <alignment horizontal="left" vertical="center"/>
    </xf>
    <xf numFmtId="0" fontId="9" fillId="2" borderId="72" xfId="5" applyFont="1" applyFill="1" applyBorder="1" applyAlignment="1">
      <alignment horizontal="left" vertical="center"/>
    </xf>
    <xf numFmtId="0" fontId="3" fillId="2" borderId="34" xfId="4" applyFont="1" applyFill="1" applyBorder="1" applyAlignment="1">
      <alignment horizontal="center" vertical="center"/>
    </xf>
    <xf numFmtId="0" fontId="3" fillId="2" borderId="72" xfId="4" applyFont="1" applyFill="1" applyBorder="1" applyAlignment="1">
      <alignment horizontal="center" vertical="center"/>
    </xf>
    <xf numFmtId="0" fontId="9" fillId="2" borderId="73" xfId="5" applyFont="1" applyFill="1" applyBorder="1" applyAlignment="1">
      <alignment horizontal="left" vertical="center"/>
    </xf>
    <xf numFmtId="0" fontId="9" fillId="2" borderId="80" xfId="5" applyFont="1" applyFill="1" applyBorder="1" applyAlignment="1">
      <alignment horizontal="left" vertical="center"/>
    </xf>
    <xf numFmtId="0" fontId="9" fillId="2" borderId="86" xfId="5" applyFont="1" applyFill="1" applyBorder="1" applyAlignment="1">
      <alignment horizontal="left" vertical="center"/>
    </xf>
    <xf numFmtId="0" fontId="3" fillId="2" borderId="73" xfId="4" applyFont="1" applyFill="1" applyBorder="1" applyAlignment="1">
      <alignment horizontal="center" vertical="center"/>
    </xf>
    <xf numFmtId="0" fontId="3" fillId="2" borderId="86" xfId="4" applyFont="1" applyFill="1" applyBorder="1" applyAlignment="1">
      <alignment horizontal="center" vertical="center"/>
    </xf>
    <xf numFmtId="0" fontId="3" fillId="2" borderId="43" xfId="4" applyFont="1" applyFill="1" applyBorder="1" applyAlignment="1">
      <alignment horizontal="center" vertical="center"/>
    </xf>
    <xf numFmtId="0" fontId="3" fillId="2" borderId="81" xfId="4" applyFont="1" applyFill="1" applyBorder="1" applyAlignment="1">
      <alignment horizontal="center" vertical="center"/>
    </xf>
    <xf numFmtId="0" fontId="3" fillId="2" borderId="87" xfId="4" applyFont="1" applyFill="1" applyBorder="1" applyAlignment="1">
      <alignment horizontal="center" vertical="center"/>
    </xf>
    <xf numFmtId="0" fontId="3" fillId="2" borderId="35" xfId="4" applyFont="1" applyFill="1" applyBorder="1" applyAlignment="1">
      <alignment horizontal="center" vertical="center"/>
    </xf>
    <xf numFmtId="0" fontId="3" fillId="2" borderId="80" xfId="4" applyFont="1" applyFill="1" applyBorder="1" applyAlignment="1">
      <alignment horizontal="center" vertical="center"/>
    </xf>
    <xf numFmtId="0" fontId="3" fillId="2" borderId="83" xfId="4" applyFont="1" applyFill="1" applyBorder="1" applyAlignment="1">
      <alignment horizontal="left" vertical="center"/>
    </xf>
    <xf numFmtId="0" fontId="3" fillId="2" borderId="10" xfId="4" applyFont="1" applyFill="1" applyBorder="1" applyAlignment="1">
      <alignment horizontal="left" vertical="center"/>
    </xf>
    <xf numFmtId="0" fontId="3" fillId="2" borderId="7" xfId="4" applyFont="1" applyFill="1" applyBorder="1" applyAlignment="1">
      <alignment horizontal="left" vertical="center"/>
    </xf>
    <xf numFmtId="166" fontId="3" fillId="0" borderId="83" xfId="2" applyNumberFormat="1" applyFont="1" applyBorder="1" applyAlignment="1">
      <alignment horizontal="center" vertical="center"/>
    </xf>
    <xf numFmtId="166" fontId="3" fillId="0" borderId="7" xfId="2" applyNumberFormat="1" applyFont="1" applyBorder="1" applyAlignment="1">
      <alignment horizontal="center" vertical="center"/>
    </xf>
    <xf numFmtId="0" fontId="9" fillId="3" borderId="84" xfId="5" applyFont="1" applyFill="1" applyBorder="1" applyAlignment="1">
      <alignment horizontal="center" vertical="center"/>
    </xf>
    <xf numFmtId="0" fontId="3" fillId="2" borderId="12" xfId="4" applyFont="1" applyFill="1" applyBorder="1" applyAlignment="1">
      <alignment horizontal="left" vertical="center"/>
    </xf>
    <xf numFmtId="0" fontId="3" fillId="2" borderId="12" xfId="4" applyFont="1" applyFill="1" applyBorder="1" applyAlignment="1">
      <alignment horizontal="center" vertical="center"/>
    </xf>
    <xf numFmtId="0" fontId="3" fillId="2" borderId="14" xfId="4" applyFont="1" applyFill="1" applyBorder="1" applyAlignment="1">
      <alignment horizontal="center" vertical="center"/>
    </xf>
    <xf numFmtId="0" fontId="3" fillId="0" borderId="80" xfId="4" applyFont="1" applyBorder="1" applyAlignment="1">
      <alignment horizontal="left" vertical="center"/>
    </xf>
    <xf numFmtId="0" fontId="3" fillId="0" borderId="83" xfId="4" applyFont="1" applyBorder="1" applyAlignment="1">
      <alignment horizontal="left" vertical="center"/>
    </xf>
    <xf numFmtId="0" fontId="3" fillId="0" borderId="10" xfId="4" applyFont="1" applyBorder="1" applyAlignment="1">
      <alignment horizontal="left" vertical="center"/>
    </xf>
    <xf numFmtId="0" fontId="3" fillId="0" borderId="7" xfId="4" applyFont="1" applyBorder="1" applyAlignment="1">
      <alignment horizontal="left" vertical="center"/>
    </xf>
    <xf numFmtId="0" fontId="3" fillId="0" borderId="11" xfId="4" applyFont="1" applyBorder="1" applyAlignment="1">
      <alignment horizontal="center" vertical="center"/>
    </xf>
    <xf numFmtId="0" fontId="3" fillId="0" borderId="13" xfId="4" applyFont="1" applyBorder="1" applyAlignment="1">
      <alignment horizontal="center" vertical="center"/>
    </xf>
    <xf numFmtId="0" fontId="3" fillId="0" borderId="15" xfId="4" applyFont="1" applyBorder="1" applyAlignment="1">
      <alignment horizontal="center" vertical="center"/>
    </xf>
    <xf numFmtId="0" fontId="9" fillId="0" borderId="32" xfId="5" applyFont="1" applyBorder="1" applyAlignment="1">
      <alignment horizontal="center" vertical="center"/>
    </xf>
    <xf numFmtId="0" fontId="9" fillId="0" borderId="26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9" fillId="0" borderId="13" xfId="5" applyFont="1" applyBorder="1" applyAlignment="1">
      <alignment horizontal="center" vertical="center"/>
    </xf>
    <xf numFmtId="0" fontId="9" fillId="0" borderId="38" xfId="5" applyFont="1" applyBorder="1" applyAlignment="1">
      <alignment horizontal="center" vertical="center"/>
    </xf>
    <xf numFmtId="0" fontId="3" fillId="4" borderId="12" xfId="4" applyFont="1" applyFill="1" applyBorder="1" applyAlignment="1">
      <alignment horizontal="left" vertical="center" wrapText="1"/>
    </xf>
    <xf numFmtId="0" fontId="3" fillId="4" borderId="14" xfId="4" applyFont="1" applyFill="1" applyBorder="1" applyAlignment="1">
      <alignment horizontal="left" vertical="center" wrapText="1"/>
    </xf>
    <xf numFmtId="0" fontId="3" fillId="0" borderId="14" xfId="4" applyFont="1" applyBorder="1" applyAlignment="1">
      <alignment horizontal="left" vertical="center"/>
    </xf>
    <xf numFmtId="0" fontId="9" fillId="0" borderId="33" xfId="5" applyFont="1" applyBorder="1" applyAlignment="1">
      <alignment horizontal="left" vertical="center" wrapText="1"/>
    </xf>
    <xf numFmtId="0" fontId="9" fillId="0" borderId="20" xfId="5" applyFont="1" applyBorder="1" applyAlignment="1">
      <alignment horizontal="left" vertical="center" wrapText="1"/>
    </xf>
    <xf numFmtId="0" fontId="9" fillId="0" borderId="25" xfId="5" applyFont="1" applyBorder="1" applyAlignment="1">
      <alignment horizontal="left" vertical="center"/>
    </xf>
    <xf numFmtId="0" fontId="9" fillId="0" borderId="33" xfId="5" applyFont="1" applyBorder="1" applyAlignment="1">
      <alignment horizontal="left" vertical="center"/>
    </xf>
    <xf numFmtId="0" fontId="9" fillId="0" borderId="20" xfId="5" applyFont="1" applyBorder="1" applyAlignment="1">
      <alignment horizontal="left" vertical="center"/>
    </xf>
  </cellXfs>
  <cellStyles count="7">
    <cellStyle name="百分比 3" xfId="2"/>
    <cellStyle name="常规" xfId="0" builtinId="0"/>
    <cellStyle name="常规 2" xfId="3"/>
    <cellStyle name="常规 3" xfId="4"/>
    <cellStyle name="常规 3 2" xfId="1"/>
    <cellStyle name="常规_Sheet1 3" xfId="5"/>
    <cellStyle name="千位分隔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1</xdr:col>
      <xdr:colOff>438150</xdr:colOff>
      <xdr:row>0</xdr:row>
      <xdr:rowOff>398980</xdr:rowOff>
    </xdr:to>
    <xdr:pic>
      <xdr:nvPicPr>
        <xdr:cNvPr id="592" name="图片 5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85725" y="0"/>
          <a:ext cx="709930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O166"/>
  <sheetViews>
    <sheetView showGridLines="0" tabSelected="1" workbookViewId="0">
      <pane ySplit="8" topLeftCell="A102" activePane="bottomLeft" state="frozen"/>
      <selection pane="bottomLeft" activeCell="P24" sqref="P24"/>
    </sheetView>
  </sheetViews>
  <sheetFormatPr defaultColWidth="9.140625" defaultRowHeight="11.25"/>
  <cols>
    <col min="1" max="1" width="4.7109375" style="4" customWidth="1"/>
    <col min="2" max="2" width="15.7109375" style="4" customWidth="1"/>
    <col min="3" max="3" width="14.7109375" style="4" customWidth="1"/>
    <col min="4" max="9" width="4.28515625" style="4" customWidth="1"/>
    <col min="10" max="11" width="5.28515625" style="5" customWidth="1"/>
    <col min="12" max="12" width="5.7109375" style="5" customWidth="1"/>
    <col min="13" max="13" width="6.7109375" style="4" customWidth="1"/>
    <col min="14" max="14" width="10.7109375" style="4" customWidth="1"/>
    <col min="15" max="15" width="43.5703125" style="4" customWidth="1"/>
    <col min="16" max="16384" width="9.140625" style="4"/>
  </cols>
  <sheetData>
    <row r="1" spans="1:15" s="1" customFormat="1" ht="42.75" customHeight="1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</row>
    <row r="2" spans="1:15" s="2" customFormat="1" ht="15" customHeight="1">
      <c r="A2" s="161" t="s">
        <v>1</v>
      </c>
      <c r="B2" s="161"/>
      <c r="C2" s="162" t="s">
        <v>2</v>
      </c>
      <c r="D2" s="162"/>
      <c r="E2" s="162"/>
      <c r="F2" s="6" t="s">
        <v>3</v>
      </c>
      <c r="G2" s="7"/>
      <c r="H2" s="7"/>
      <c r="I2" s="163" t="s">
        <v>4</v>
      </c>
      <c r="J2" s="163"/>
      <c r="K2" s="54"/>
      <c r="L2" s="164" t="s">
        <v>5</v>
      </c>
      <c r="M2" s="164"/>
      <c r="N2" s="165" t="s">
        <v>6</v>
      </c>
      <c r="O2" s="165"/>
    </row>
    <row r="3" spans="1:15" s="2" customFormat="1" ht="15" customHeight="1">
      <c r="A3" s="161" t="s">
        <v>7</v>
      </c>
      <c r="B3" s="161"/>
      <c r="C3" s="162" t="s">
        <v>8</v>
      </c>
      <c r="D3" s="162"/>
      <c r="E3" s="162"/>
      <c r="F3" s="6" t="s">
        <v>9</v>
      </c>
      <c r="G3" s="7"/>
      <c r="H3" s="7"/>
      <c r="I3" s="163">
        <v>50</v>
      </c>
      <c r="J3" s="163"/>
      <c r="K3" s="54"/>
      <c r="L3" s="164" t="s">
        <v>10</v>
      </c>
      <c r="M3" s="164"/>
      <c r="N3" s="165" t="s">
        <v>11</v>
      </c>
      <c r="O3" s="165"/>
    </row>
    <row r="4" spans="1:15" s="2" customFormat="1" ht="15" customHeight="1">
      <c r="A4" s="161" t="s">
        <v>12</v>
      </c>
      <c r="B4" s="161"/>
      <c r="C4" s="162" t="s">
        <v>13</v>
      </c>
      <c r="D4" s="162"/>
      <c r="E4" s="162"/>
      <c r="F4" s="8"/>
      <c r="G4" s="7"/>
      <c r="H4" s="9"/>
      <c r="I4" s="9"/>
      <c r="J4" s="9"/>
      <c r="K4" s="9"/>
      <c r="L4" s="164" t="s">
        <v>14</v>
      </c>
      <c r="M4" s="164"/>
      <c r="N4" s="166" t="s">
        <v>15</v>
      </c>
      <c r="O4" s="165"/>
    </row>
    <row r="5" spans="1:15" ht="9.9499999999999993" customHeight="1">
      <c r="A5" s="10"/>
      <c r="B5" s="10"/>
      <c r="C5" s="10"/>
      <c r="D5" s="10"/>
      <c r="E5" s="10"/>
      <c r="F5" s="10"/>
      <c r="G5" s="10"/>
      <c r="H5" s="10"/>
      <c r="I5" s="10"/>
      <c r="M5" s="10"/>
      <c r="N5" s="10"/>
      <c r="O5" s="10"/>
    </row>
    <row r="6" spans="1:15" ht="48" customHeight="1">
      <c r="A6" s="11" t="s">
        <v>16</v>
      </c>
      <c r="B6" s="167" t="s">
        <v>17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8"/>
    </row>
    <row r="7" spans="1:15" ht="15.95" customHeight="1">
      <c r="A7" s="169" t="s">
        <v>18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 t="s">
        <v>19</v>
      </c>
      <c r="N7" s="170"/>
      <c r="O7" s="171"/>
    </row>
    <row r="8" spans="1:15" ht="15.95" customHeight="1">
      <c r="A8" s="13" t="s">
        <v>20</v>
      </c>
      <c r="B8" s="14" t="s">
        <v>18</v>
      </c>
      <c r="C8" s="172" t="s">
        <v>21</v>
      </c>
      <c r="D8" s="173"/>
      <c r="E8" s="173"/>
      <c r="F8" s="173"/>
      <c r="G8" s="173"/>
      <c r="H8" s="173"/>
      <c r="I8" s="173"/>
      <c r="J8" s="14" t="s">
        <v>22</v>
      </c>
      <c r="K8" s="14" t="s">
        <v>23</v>
      </c>
      <c r="L8" s="14" t="s">
        <v>24</v>
      </c>
      <c r="M8" s="14" t="s">
        <v>25</v>
      </c>
      <c r="N8" s="14" t="s">
        <v>26</v>
      </c>
      <c r="O8" s="55" t="s">
        <v>27</v>
      </c>
    </row>
    <row r="9" spans="1:15" s="3" customFormat="1" ht="15.95" customHeight="1">
      <c r="A9" s="15" t="s">
        <v>28</v>
      </c>
      <c r="B9" s="16" t="s">
        <v>29</v>
      </c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56"/>
    </row>
    <row r="10" spans="1:15" ht="15.95" customHeight="1">
      <c r="A10" s="226" t="s">
        <v>30</v>
      </c>
      <c r="B10" s="234" t="s">
        <v>31</v>
      </c>
      <c r="C10" s="19" t="s">
        <v>32</v>
      </c>
      <c r="D10" s="20">
        <v>7</v>
      </c>
      <c r="E10" s="19" t="s">
        <v>33</v>
      </c>
      <c r="F10" s="20">
        <v>22</v>
      </c>
      <c r="G10" s="19" t="s">
        <v>34</v>
      </c>
      <c r="H10" s="20">
        <v>3</v>
      </c>
      <c r="I10" s="19" t="s">
        <v>35</v>
      </c>
      <c r="J10" s="57">
        <v>1</v>
      </c>
      <c r="K10" s="19">
        <v>3</v>
      </c>
      <c r="L10" s="58" t="s">
        <v>36</v>
      </c>
      <c r="M10" s="59">
        <v>550</v>
      </c>
      <c r="N10" s="60">
        <f>J10*K10*M10</f>
        <v>1650</v>
      </c>
      <c r="O10" s="61" t="s">
        <v>37</v>
      </c>
    </row>
    <row r="11" spans="1:15" ht="15.95" customHeight="1">
      <c r="A11" s="227"/>
      <c r="B11" s="235"/>
      <c r="C11" s="21" t="s">
        <v>38</v>
      </c>
      <c r="D11" s="22">
        <v>7</v>
      </c>
      <c r="E11" s="21" t="s">
        <v>33</v>
      </c>
      <c r="F11" s="22">
        <v>22</v>
      </c>
      <c r="G11" s="21" t="s">
        <v>34</v>
      </c>
      <c r="H11" s="22">
        <v>3</v>
      </c>
      <c r="I11" s="21" t="s">
        <v>35</v>
      </c>
      <c r="J11" s="62">
        <v>16</v>
      </c>
      <c r="K11" s="21">
        <v>3</v>
      </c>
      <c r="L11" s="63" t="s">
        <v>36</v>
      </c>
      <c r="M11" s="64">
        <v>550</v>
      </c>
      <c r="N11" s="65">
        <f t="shared" ref="N11:N15" si="0">J11*K11*M11</f>
        <v>26400</v>
      </c>
      <c r="O11" s="66"/>
    </row>
    <row r="12" spans="1:15" ht="15.95" customHeight="1">
      <c r="A12" s="227"/>
      <c r="B12" s="235"/>
      <c r="C12" s="21" t="s">
        <v>32</v>
      </c>
      <c r="D12" s="22"/>
      <c r="E12" s="21" t="s">
        <v>33</v>
      </c>
      <c r="F12" s="22"/>
      <c r="G12" s="21" t="s">
        <v>34</v>
      </c>
      <c r="H12" s="22"/>
      <c r="I12" s="21" t="s">
        <v>35</v>
      </c>
      <c r="J12" s="62"/>
      <c r="K12" s="21"/>
      <c r="L12" s="63" t="s">
        <v>36</v>
      </c>
      <c r="M12" s="64"/>
      <c r="N12" s="65">
        <f t="shared" si="0"/>
        <v>0</v>
      </c>
      <c r="O12" s="66"/>
    </row>
    <row r="13" spans="1:15" ht="15.95" customHeight="1">
      <c r="A13" s="227"/>
      <c r="B13" s="235"/>
      <c r="C13" s="21" t="s">
        <v>38</v>
      </c>
      <c r="D13" s="22"/>
      <c r="E13" s="21" t="s">
        <v>33</v>
      </c>
      <c r="F13" s="22"/>
      <c r="G13" s="21" t="s">
        <v>34</v>
      </c>
      <c r="H13" s="22"/>
      <c r="I13" s="21" t="s">
        <v>35</v>
      </c>
      <c r="J13" s="62"/>
      <c r="K13" s="21"/>
      <c r="L13" s="63" t="s">
        <v>36</v>
      </c>
      <c r="M13" s="64"/>
      <c r="N13" s="65">
        <f t="shared" si="0"/>
        <v>0</v>
      </c>
      <c r="O13" s="66"/>
    </row>
    <row r="14" spans="1:15" ht="15.95" customHeight="1">
      <c r="A14" s="227"/>
      <c r="B14" s="235"/>
      <c r="C14" s="21" t="s">
        <v>39</v>
      </c>
      <c r="D14" s="22"/>
      <c r="E14" s="21" t="s">
        <v>33</v>
      </c>
      <c r="F14" s="22"/>
      <c r="G14" s="21" t="s">
        <v>34</v>
      </c>
      <c r="H14" s="22"/>
      <c r="I14" s="21" t="s">
        <v>35</v>
      </c>
      <c r="J14" s="62"/>
      <c r="K14" s="21"/>
      <c r="L14" s="63" t="s">
        <v>36</v>
      </c>
      <c r="M14" s="64"/>
      <c r="N14" s="65">
        <f t="shared" si="0"/>
        <v>0</v>
      </c>
      <c r="O14" s="66"/>
    </row>
    <row r="15" spans="1:15" ht="15.95" customHeight="1">
      <c r="A15" s="227" t="s">
        <v>40</v>
      </c>
      <c r="B15" s="236" t="s">
        <v>41</v>
      </c>
      <c r="C15" s="21" t="s">
        <v>32</v>
      </c>
      <c r="D15" s="22"/>
      <c r="E15" s="21" t="s">
        <v>33</v>
      </c>
      <c r="F15" s="22"/>
      <c r="G15" s="21" t="s">
        <v>34</v>
      </c>
      <c r="H15" s="22"/>
      <c r="I15" s="21" t="s">
        <v>35</v>
      </c>
      <c r="J15" s="62"/>
      <c r="K15" s="21"/>
      <c r="L15" s="63" t="s">
        <v>36</v>
      </c>
      <c r="M15" s="64"/>
      <c r="N15" s="65">
        <f t="shared" si="0"/>
        <v>0</v>
      </c>
      <c r="O15" s="66"/>
    </row>
    <row r="16" spans="1:15" ht="15.95" customHeight="1">
      <c r="A16" s="227"/>
      <c r="B16" s="236"/>
      <c r="C16" s="21" t="s">
        <v>38</v>
      </c>
      <c r="D16" s="22"/>
      <c r="E16" s="21" t="s">
        <v>33</v>
      </c>
      <c r="F16" s="22"/>
      <c r="G16" s="21" t="s">
        <v>34</v>
      </c>
      <c r="H16" s="22"/>
      <c r="I16" s="21" t="s">
        <v>35</v>
      </c>
      <c r="J16" s="62"/>
      <c r="K16" s="21"/>
      <c r="L16" s="63" t="s">
        <v>36</v>
      </c>
      <c r="M16" s="64"/>
      <c r="N16" s="65">
        <f t="shared" ref="N16:N17" si="1">J16*K16*M16</f>
        <v>0</v>
      </c>
      <c r="O16" s="66"/>
    </row>
    <row r="17" spans="1:15" ht="15.95" customHeight="1">
      <c r="A17" s="227" t="s">
        <v>42</v>
      </c>
      <c r="B17" s="236" t="s">
        <v>43</v>
      </c>
      <c r="C17" s="21" t="s">
        <v>32</v>
      </c>
      <c r="D17" s="22"/>
      <c r="E17" s="21" t="s">
        <v>33</v>
      </c>
      <c r="F17" s="22"/>
      <c r="G17" s="21" t="s">
        <v>34</v>
      </c>
      <c r="H17" s="22"/>
      <c r="I17" s="21" t="s">
        <v>35</v>
      </c>
      <c r="J17" s="62"/>
      <c r="K17" s="21"/>
      <c r="L17" s="63" t="s">
        <v>36</v>
      </c>
      <c r="M17" s="64"/>
      <c r="N17" s="65">
        <f t="shared" si="1"/>
        <v>0</v>
      </c>
      <c r="O17" s="66"/>
    </row>
    <row r="18" spans="1:15" ht="15.95" customHeight="1">
      <c r="A18" s="227"/>
      <c r="B18" s="236"/>
      <c r="C18" s="21" t="s">
        <v>38</v>
      </c>
      <c r="D18" s="22"/>
      <c r="E18" s="21" t="s">
        <v>33</v>
      </c>
      <c r="F18" s="22"/>
      <c r="G18" s="21" t="s">
        <v>34</v>
      </c>
      <c r="H18" s="22"/>
      <c r="I18" s="21" t="s">
        <v>35</v>
      </c>
      <c r="J18" s="62"/>
      <c r="K18" s="21"/>
      <c r="L18" s="63" t="s">
        <v>36</v>
      </c>
      <c r="M18" s="64"/>
      <c r="N18" s="65">
        <f t="shared" ref="N18:N19" si="2">J18*K18*M18</f>
        <v>0</v>
      </c>
      <c r="O18" s="66"/>
    </row>
    <row r="19" spans="1:15" ht="15.95" customHeight="1">
      <c r="A19" s="227" t="s">
        <v>44</v>
      </c>
      <c r="B19" s="236" t="s">
        <v>45</v>
      </c>
      <c r="C19" s="21" t="s">
        <v>32</v>
      </c>
      <c r="D19" s="22"/>
      <c r="E19" s="21" t="s">
        <v>33</v>
      </c>
      <c r="F19" s="22"/>
      <c r="G19" s="21" t="s">
        <v>34</v>
      </c>
      <c r="H19" s="22"/>
      <c r="I19" s="21" t="s">
        <v>35</v>
      </c>
      <c r="J19" s="62"/>
      <c r="K19" s="21"/>
      <c r="L19" s="63" t="s">
        <v>36</v>
      </c>
      <c r="M19" s="64"/>
      <c r="N19" s="65">
        <f t="shared" si="2"/>
        <v>0</v>
      </c>
      <c r="O19" s="66"/>
    </row>
    <row r="20" spans="1:15" ht="15.95" customHeight="1">
      <c r="A20" s="227"/>
      <c r="B20" s="236"/>
      <c r="C20" s="21" t="s">
        <v>38</v>
      </c>
      <c r="D20" s="22"/>
      <c r="E20" s="21" t="s">
        <v>33</v>
      </c>
      <c r="F20" s="22"/>
      <c r="G20" s="21" t="s">
        <v>34</v>
      </c>
      <c r="H20" s="22"/>
      <c r="I20" s="21" t="s">
        <v>35</v>
      </c>
      <c r="J20" s="62"/>
      <c r="K20" s="21"/>
      <c r="L20" s="63" t="s">
        <v>36</v>
      </c>
      <c r="M20" s="64"/>
      <c r="N20" s="65">
        <f t="shared" ref="N20:N32" si="3">J20*K20*M20</f>
        <v>0</v>
      </c>
      <c r="O20" s="66"/>
    </row>
    <row r="21" spans="1:15" ht="15.95" customHeight="1">
      <c r="A21" s="227" t="s">
        <v>46</v>
      </c>
      <c r="B21" s="23" t="s">
        <v>47</v>
      </c>
      <c r="C21" s="174" t="s">
        <v>48</v>
      </c>
      <c r="D21" s="174"/>
      <c r="E21" s="174"/>
      <c r="F21" s="174"/>
      <c r="G21" s="174"/>
      <c r="H21" s="174"/>
      <c r="I21" s="174"/>
      <c r="J21" s="22">
        <v>1</v>
      </c>
      <c r="K21" s="22">
        <v>2.5</v>
      </c>
      <c r="L21" s="67" t="s">
        <v>49</v>
      </c>
      <c r="M21" s="64">
        <v>8000</v>
      </c>
      <c r="N21" s="65">
        <f t="shared" si="3"/>
        <v>20000</v>
      </c>
      <c r="O21" s="68" t="s">
        <v>50</v>
      </c>
    </row>
    <row r="22" spans="1:15" ht="15.95" customHeight="1">
      <c r="A22" s="227"/>
      <c r="B22" s="23" t="s">
        <v>51</v>
      </c>
      <c r="C22" s="175" t="s">
        <v>52</v>
      </c>
      <c r="D22" s="175"/>
      <c r="E22" s="175"/>
      <c r="F22" s="175"/>
      <c r="G22" s="175"/>
      <c r="H22" s="175"/>
      <c r="I22" s="175"/>
      <c r="J22" s="22">
        <v>1</v>
      </c>
      <c r="K22" s="22">
        <v>2.5</v>
      </c>
      <c r="L22" s="67" t="s">
        <v>53</v>
      </c>
      <c r="M22" s="64">
        <v>0</v>
      </c>
      <c r="N22" s="65">
        <f t="shared" si="3"/>
        <v>0</v>
      </c>
      <c r="O22" s="68" t="s">
        <v>54</v>
      </c>
    </row>
    <row r="23" spans="1:15" ht="15.95" customHeight="1">
      <c r="A23" s="227"/>
      <c r="B23" s="23" t="s">
        <v>55</v>
      </c>
      <c r="C23" s="175"/>
      <c r="D23" s="175"/>
      <c r="E23" s="175"/>
      <c r="F23" s="175"/>
      <c r="G23" s="175"/>
      <c r="H23" s="175"/>
      <c r="I23" s="175"/>
      <c r="J23" s="22"/>
      <c r="K23" s="22"/>
      <c r="L23" s="67" t="s">
        <v>56</v>
      </c>
      <c r="M23" s="64"/>
      <c r="N23" s="65">
        <f t="shared" si="3"/>
        <v>0</v>
      </c>
      <c r="O23" s="68"/>
    </row>
    <row r="24" spans="1:15" ht="15.95" customHeight="1">
      <c r="A24" s="227"/>
      <c r="B24" s="23" t="s">
        <v>57</v>
      </c>
      <c r="C24" s="175" t="s">
        <v>58</v>
      </c>
      <c r="D24" s="175"/>
      <c r="E24" s="175"/>
      <c r="F24" s="175"/>
      <c r="G24" s="175"/>
      <c r="H24" s="175"/>
      <c r="I24" s="175"/>
      <c r="J24" s="22">
        <v>2</v>
      </c>
      <c r="K24" s="22">
        <v>2.5</v>
      </c>
      <c r="L24" s="67" t="s">
        <v>59</v>
      </c>
      <c r="M24" s="64">
        <v>0</v>
      </c>
      <c r="N24" s="65">
        <f t="shared" si="3"/>
        <v>0</v>
      </c>
      <c r="O24" s="68" t="s">
        <v>60</v>
      </c>
    </row>
    <row r="25" spans="1:15" ht="15.95" customHeight="1">
      <c r="A25" s="227"/>
      <c r="B25" s="24" t="s">
        <v>61</v>
      </c>
      <c r="C25" s="175" t="s">
        <v>62</v>
      </c>
      <c r="D25" s="175"/>
      <c r="E25" s="175"/>
      <c r="F25" s="175"/>
      <c r="G25" s="175"/>
      <c r="H25" s="175"/>
      <c r="I25" s="175"/>
      <c r="J25" s="22"/>
      <c r="K25" s="22"/>
      <c r="L25" s="67" t="s">
        <v>53</v>
      </c>
      <c r="M25" s="64"/>
      <c r="N25" s="65">
        <f t="shared" si="3"/>
        <v>0</v>
      </c>
      <c r="O25" s="68"/>
    </row>
    <row r="26" spans="1:15" ht="15.95" customHeight="1">
      <c r="A26" s="227"/>
      <c r="B26" s="24" t="s">
        <v>63</v>
      </c>
      <c r="C26" s="175" t="s">
        <v>64</v>
      </c>
      <c r="D26" s="175"/>
      <c r="E26" s="175"/>
      <c r="F26" s="175"/>
      <c r="G26" s="175"/>
      <c r="H26" s="175"/>
      <c r="I26" s="175"/>
      <c r="J26" s="22"/>
      <c r="K26" s="22"/>
      <c r="L26" s="67"/>
      <c r="M26" s="64"/>
      <c r="N26" s="65">
        <f t="shared" si="3"/>
        <v>0</v>
      </c>
      <c r="O26" s="68"/>
    </row>
    <row r="27" spans="1:15" ht="15.95" customHeight="1">
      <c r="A27" s="227" t="s">
        <v>65</v>
      </c>
      <c r="B27" s="23" t="s">
        <v>66</v>
      </c>
      <c r="C27" s="174" t="s">
        <v>67</v>
      </c>
      <c r="D27" s="174"/>
      <c r="E27" s="174"/>
      <c r="F27" s="174"/>
      <c r="G27" s="174"/>
      <c r="H27" s="174"/>
      <c r="I27" s="174"/>
      <c r="J27" s="22"/>
      <c r="K27" s="22"/>
      <c r="L27" s="67" t="s">
        <v>49</v>
      </c>
      <c r="M27" s="64"/>
      <c r="N27" s="65">
        <f t="shared" si="3"/>
        <v>0</v>
      </c>
      <c r="O27" s="68"/>
    </row>
    <row r="28" spans="1:15" ht="15.95" customHeight="1">
      <c r="A28" s="227"/>
      <c r="B28" s="23" t="s">
        <v>51</v>
      </c>
      <c r="C28" s="175" t="s">
        <v>52</v>
      </c>
      <c r="D28" s="175"/>
      <c r="E28" s="175"/>
      <c r="F28" s="175"/>
      <c r="G28" s="175"/>
      <c r="H28" s="175"/>
      <c r="I28" s="175"/>
      <c r="J28" s="22"/>
      <c r="K28" s="22"/>
      <c r="L28" s="67" t="s">
        <v>53</v>
      </c>
      <c r="M28" s="64"/>
      <c r="N28" s="65">
        <f t="shared" si="3"/>
        <v>0</v>
      </c>
      <c r="O28" s="68"/>
    </row>
    <row r="29" spans="1:15" ht="15.95" customHeight="1">
      <c r="A29" s="227"/>
      <c r="B29" s="23" t="s">
        <v>55</v>
      </c>
      <c r="C29" s="175"/>
      <c r="D29" s="175"/>
      <c r="E29" s="175"/>
      <c r="F29" s="175"/>
      <c r="G29" s="175"/>
      <c r="H29" s="175"/>
      <c r="I29" s="175"/>
      <c r="J29" s="22"/>
      <c r="K29" s="22"/>
      <c r="L29" s="67" t="s">
        <v>56</v>
      </c>
      <c r="M29" s="64"/>
      <c r="N29" s="65">
        <f t="shared" si="3"/>
        <v>0</v>
      </c>
      <c r="O29" s="68"/>
    </row>
    <row r="30" spans="1:15" ht="15.95" customHeight="1">
      <c r="A30" s="227"/>
      <c r="B30" s="23" t="s">
        <v>57</v>
      </c>
      <c r="C30" s="175" t="s">
        <v>68</v>
      </c>
      <c r="D30" s="175"/>
      <c r="E30" s="175"/>
      <c r="F30" s="175"/>
      <c r="G30" s="175"/>
      <c r="H30" s="175"/>
      <c r="I30" s="175"/>
      <c r="J30" s="22"/>
      <c r="K30" s="22"/>
      <c r="L30" s="67" t="s">
        <v>59</v>
      </c>
      <c r="M30" s="64"/>
      <c r="N30" s="65">
        <f t="shared" si="3"/>
        <v>0</v>
      </c>
      <c r="O30" s="68"/>
    </row>
    <row r="31" spans="1:15" ht="15.95" customHeight="1">
      <c r="A31" s="227"/>
      <c r="B31" s="24" t="s">
        <v>61</v>
      </c>
      <c r="C31" s="175" t="s">
        <v>62</v>
      </c>
      <c r="D31" s="175"/>
      <c r="E31" s="175"/>
      <c r="F31" s="175"/>
      <c r="G31" s="175"/>
      <c r="H31" s="175"/>
      <c r="I31" s="175"/>
      <c r="J31" s="22"/>
      <c r="K31" s="22"/>
      <c r="L31" s="67" t="s">
        <v>53</v>
      </c>
      <c r="M31" s="64"/>
      <c r="N31" s="65">
        <f t="shared" si="3"/>
        <v>0</v>
      </c>
      <c r="O31" s="68"/>
    </row>
    <row r="32" spans="1:15" ht="15.95" customHeight="1">
      <c r="A32" s="228"/>
      <c r="B32" s="25" t="s">
        <v>63</v>
      </c>
      <c r="C32" s="176" t="s">
        <v>64</v>
      </c>
      <c r="D32" s="176"/>
      <c r="E32" s="176"/>
      <c r="F32" s="176"/>
      <c r="G32" s="176"/>
      <c r="H32" s="176"/>
      <c r="I32" s="176"/>
      <c r="J32" s="69"/>
      <c r="K32" s="69"/>
      <c r="L32" s="70"/>
      <c r="M32" s="71"/>
      <c r="N32" s="72">
        <f t="shared" si="3"/>
        <v>0</v>
      </c>
      <c r="O32" s="73"/>
    </row>
    <row r="33" spans="1:15" ht="15.95" customHeight="1">
      <c r="A33" s="26" t="s">
        <v>69</v>
      </c>
      <c r="B33" s="27"/>
      <c r="C33" s="27"/>
      <c r="D33" s="27"/>
      <c r="E33" s="27"/>
      <c r="F33" s="27"/>
      <c r="G33" s="27"/>
      <c r="H33" s="27"/>
      <c r="I33" s="27"/>
      <c r="J33" s="74"/>
      <c r="K33" s="74"/>
      <c r="L33" s="74"/>
      <c r="M33" s="75"/>
      <c r="N33" s="76">
        <f>SUM(N10:N32)</f>
        <v>48050</v>
      </c>
      <c r="O33" s="77"/>
    </row>
    <row r="34" spans="1:15" ht="15.95" customHeight="1">
      <c r="A34" s="28" t="s">
        <v>20</v>
      </c>
      <c r="B34" s="29" t="s">
        <v>18</v>
      </c>
      <c r="C34" s="177" t="s">
        <v>21</v>
      </c>
      <c r="D34" s="178"/>
      <c r="E34" s="178"/>
      <c r="F34" s="178"/>
      <c r="G34" s="178"/>
      <c r="H34" s="178"/>
      <c r="I34" s="178"/>
      <c r="J34" s="29" t="s">
        <v>70</v>
      </c>
      <c r="K34" s="29" t="s">
        <v>71</v>
      </c>
      <c r="L34" s="78" t="s">
        <v>24</v>
      </c>
      <c r="M34" s="79" t="s">
        <v>25</v>
      </c>
      <c r="N34" s="29" t="s">
        <v>72</v>
      </c>
      <c r="O34" s="80" t="s">
        <v>27</v>
      </c>
    </row>
    <row r="35" spans="1:15" ht="15.95" customHeight="1">
      <c r="A35" s="30" t="s">
        <v>73</v>
      </c>
      <c r="B35" s="31" t="s">
        <v>74</v>
      </c>
      <c r="C35" s="31"/>
      <c r="D35" s="31"/>
      <c r="E35" s="31"/>
      <c r="F35" s="31"/>
      <c r="G35" s="31"/>
      <c r="H35" s="31"/>
      <c r="I35" s="31"/>
      <c r="J35" s="81"/>
      <c r="K35" s="81"/>
      <c r="L35" s="81"/>
      <c r="M35" s="82"/>
      <c r="N35" s="31"/>
      <c r="O35" s="83"/>
    </row>
    <row r="36" spans="1:15" ht="15.95" customHeight="1">
      <c r="A36" s="32" t="s">
        <v>75</v>
      </c>
      <c r="B36" s="33" t="s">
        <v>76</v>
      </c>
      <c r="C36" s="34"/>
      <c r="D36" s="35">
        <v>7</v>
      </c>
      <c r="E36" s="36" t="s">
        <v>33</v>
      </c>
      <c r="F36" s="35">
        <v>22</v>
      </c>
      <c r="G36" s="36" t="s">
        <v>34</v>
      </c>
      <c r="H36" s="20" t="s">
        <v>35</v>
      </c>
      <c r="I36" s="36" t="s">
        <v>77</v>
      </c>
      <c r="J36" s="84">
        <v>50</v>
      </c>
      <c r="K36" s="84">
        <v>2</v>
      </c>
      <c r="L36" s="85" t="s">
        <v>78</v>
      </c>
      <c r="M36" s="86">
        <v>300</v>
      </c>
      <c r="N36" s="87">
        <f>J36*K36*M36</f>
        <v>30000</v>
      </c>
      <c r="O36" s="88" t="s">
        <v>79</v>
      </c>
    </row>
    <row r="37" spans="1:15" ht="15.95" customHeight="1">
      <c r="A37" s="37" t="s">
        <v>80</v>
      </c>
      <c r="B37" s="38" t="s">
        <v>76</v>
      </c>
      <c r="C37" s="39"/>
      <c r="D37" s="22">
        <v>7</v>
      </c>
      <c r="E37" s="21" t="s">
        <v>33</v>
      </c>
      <c r="F37" s="22">
        <v>23</v>
      </c>
      <c r="G37" s="21" t="s">
        <v>34</v>
      </c>
      <c r="H37" s="20" t="s">
        <v>81</v>
      </c>
      <c r="I37" s="21" t="s">
        <v>77</v>
      </c>
      <c r="J37" s="89">
        <v>50</v>
      </c>
      <c r="K37" s="89">
        <v>3</v>
      </c>
      <c r="L37" s="63" t="s">
        <v>78</v>
      </c>
      <c r="M37" s="64">
        <v>200</v>
      </c>
      <c r="N37" s="65">
        <f t="shared" ref="N37:N40" si="4">J37*K37*M37</f>
        <v>30000</v>
      </c>
      <c r="O37" s="68"/>
    </row>
    <row r="38" spans="1:15" ht="15.95" customHeight="1">
      <c r="A38" s="37" t="s">
        <v>82</v>
      </c>
      <c r="B38" s="38" t="s">
        <v>76</v>
      </c>
      <c r="C38" s="39"/>
      <c r="D38" s="22"/>
      <c r="E38" s="21" t="s">
        <v>33</v>
      </c>
      <c r="F38" s="22"/>
      <c r="G38" s="21" t="s">
        <v>34</v>
      </c>
      <c r="H38" s="20" t="s">
        <v>35</v>
      </c>
      <c r="I38" s="21" t="s">
        <v>77</v>
      </c>
      <c r="J38" s="89"/>
      <c r="K38" s="89"/>
      <c r="L38" s="63" t="s">
        <v>78</v>
      </c>
      <c r="M38" s="64"/>
      <c r="N38" s="65">
        <f t="shared" si="4"/>
        <v>0</v>
      </c>
      <c r="O38" s="68"/>
    </row>
    <row r="39" spans="1:15" ht="15.95" customHeight="1">
      <c r="A39" s="37" t="s">
        <v>83</v>
      </c>
      <c r="B39" s="38" t="s">
        <v>76</v>
      </c>
      <c r="C39" s="39"/>
      <c r="D39" s="22"/>
      <c r="E39" s="21" t="s">
        <v>33</v>
      </c>
      <c r="F39" s="22"/>
      <c r="G39" s="21" t="s">
        <v>34</v>
      </c>
      <c r="H39" s="20" t="s">
        <v>81</v>
      </c>
      <c r="I39" s="21" t="s">
        <v>77</v>
      </c>
      <c r="J39" s="89"/>
      <c r="K39" s="89"/>
      <c r="L39" s="63" t="s">
        <v>78</v>
      </c>
      <c r="M39" s="64"/>
      <c r="N39" s="65">
        <f t="shared" si="4"/>
        <v>0</v>
      </c>
      <c r="O39" s="68"/>
    </row>
    <row r="40" spans="1:15" ht="15.95" customHeight="1">
      <c r="A40" s="40" t="s">
        <v>84</v>
      </c>
      <c r="B40" s="41" t="s">
        <v>76</v>
      </c>
      <c r="C40" s="42"/>
      <c r="D40" s="43"/>
      <c r="E40" s="44" t="s">
        <v>33</v>
      </c>
      <c r="F40" s="45"/>
      <c r="G40" s="44" t="s">
        <v>34</v>
      </c>
      <c r="H40" s="20" t="s">
        <v>35</v>
      </c>
      <c r="I40" s="44" t="s">
        <v>77</v>
      </c>
      <c r="J40" s="90"/>
      <c r="K40" s="90"/>
      <c r="L40" s="91" t="s">
        <v>78</v>
      </c>
      <c r="M40" s="92"/>
      <c r="N40" s="93">
        <f t="shared" si="4"/>
        <v>0</v>
      </c>
      <c r="O40" s="94"/>
    </row>
    <row r="41" spans="1:15" ht="15.95" customHeight="1">
      <c r="A41" s="46" t="s">
        <v>69</v>
      </c>
      <c r="B41" s="47"/>
      <c r="C41" s="47"/>
      <c r="D41" s="47"/>
      <c r="E41" s="47"/>
      <c r="F41" s="47"/>
      <c r="G41" s="47"/>
      <c r="H41" s="47"/>
      <c r="I41" s="47"/>
      <c r="J41" s="95"/>
      <c r="K41" s="95"/>
      <c r="L41" s="95"/>
      <c r="M41" s="96"/>
      <c r="N41" s="97">
        <f>SUM(N36:N40)</f>
        <v>60000</v>
      </c>
      <c r="O41" s="98"/>
    </row>
    <row r="42" spans="1:15" ht="15.95" customHeight="1">
      <c r="A42" s="48" t="s">
        <v>20</v>
      </c>
      <c r="B42" s="12" t="s">
        <v>18</v>
      </c>
      <c r="C42" s="179" t="s">
        <v>21</v>
      </c>
      <c r="D42" s="170"/>
      <c r="E42" s="170"/>
      <c r="F42" s="170"/>
      <c r="G42" s="170"/>
      <c r="H42" s="170"/>
      <c r="I42" s="170"/>
      <c r="J42" s="12" t="s">
        <v>70</v>
      </c>
      <c r="K42" s="12" t="s">
        <v>85</v>
      </c>
      <c r="L42" s="99" t="s">
        <v>24</v>
      </c>
      <c r="M42" s="100" t="s">
        <v>25</v>
      </c>
      <c r="N42" s="12" t="s">
        <v>72</v>
      </c>
      <c r="O42" s="101" t="s">
        <v>27</v>
      </c>
    </row>
    <row r="43" spans="1:15" ht="15.95" customHeight="1">
      <c r="A43" s="49" t="s">
        <v>86</v>
      </c>
      <c r="B43" s="50" t="s">
        <v>87</v>
      </c>
      <c r="C43" s="50"/>
      <c r="D43" s="50"/>
      <c r="E43" s="50"/>
      <c r="F43" s="50"/>
      <c r="G43" s="50"/>
      <c r="H43" s="50"/>
      <c r="I43" s="50"/>
      <c r="J43" s="102"/>
      <c r="K43" s="102"/>
      <c r="L43" s="102"/>
      <c r="M43" s="103"/>
      <c r="N43" s="50"/>
      <c r="O43" s="104"/>
    </row>
    <row r="44" spans="1:15" ht="15.95" customHeight="1">
      <c r="A44" s="229" t="s">
        <v>88</v>
      </c>
      <c r="B44" s="237" t="s">
        <v>89</v>
      </c>
      <c r="C44" s="180" t="s">
        <v>90</v>
      </c>
      <c r="D44" s="181"/>
      <c r="E44" s="181"/>
      <c r="F44" s="181"/>
      <c r="G44" s="181"/>
      <c r="H44" s="181"/>
      <c r="I44" s="182"/>
      <c r="J44" s="105">
        <v>2</v>
      </c>
      <c r="K44" s="106">
        <v>4</v>
      </c>
      <c r="L44" s="107" t="s">
        <v>91</v>
      </c>
      <c r="M44" s="108">
        <v>450</v>
      </c>
      <c r="N44" s="109">
        <f>J44*K44*M44</f>
        <v>3600</v>
      </c>
      <c r="O44" s="110"/>
    </row>
    <row r="45" spans="1:15" ht="15.95" customHeight="1">
      <c r="A45" s="229"/>
      <c r="B45" s="237"/>
      <c r="C45" s="183" t="s">
        <v>92</v>
      </c>
      <c r="D45" s="184"/>
      <c r="E45" s="184"/>
      <c r="F45" s="184"/>
      <c r="G45" s="184"/>
      <c r="H45" s="184"/>
      <c r="I45" s="185"/>
      <c r="J45" s="89">
        <v>2</v>
      </c>
      <c r="K45" s="89">
        <v>4</v>
      </c>
      <c r="L45" s="111" t="s">
        <v>91</v>
      </c>
      <c r="M45" s="64">
        <v>350</v>
      </c>
      <c r="N45" s="65">
        <f t="shared" ref="N45:N49" si="5">J45*K45*M45</f>
        <v>2800</v>
      </c>
      <c r="O45" s="68"/>
    </row>
    <row r="46" spans="1:15" ht="15.95" customHeight="1">
      <c r="A46" s="229"/>
      <c r="B46" s="237"/>
      <c r="C46" s="183" t="s">
        <v>93</v>
      </c>
      <c r="D46" s="184"/>
      <c r="E46" s="184"/>
      <c r="F46" s="184"/>
      <c r="G46" s="184"/>
      <c r="H46" s="184"/>
      <c r="I46" s="185"/>
      <c r="J46" s="89"/>
      <c r="K46" s="89"/>
      <c r="L46" s="111" t="s">
        <v>91</v>
      </c>
      <c r="M46" s="64"/>
      <c r="N46" s="65">
        <f t="shared" si="5"/>
        <v>0</v>
      </c>
      <c r="O46" s="68"/>
    </row>
    <row r="47" spans="1:15" ht="15.95" customHeight="1">
      <c r="A47" s="229"/>
      <c r="B47" s="237"/>
      <c r="C47" s="183" t="s">
        <v>94</v>
      </c>
      <c r="D47" s="184"/>
      <c r="E47" s="184"/>
      <c r="F47" s="184"/>
      <c r="G47" s="184"/>
      <c r="H47" s="184"/>
      <c r="I47" s="185"/>
      <c r="J47" s="89">
        <v>1</v>
      </c>
      <c r="K47" s="89">
        <v>2</v>
      </c>
      <c r="L47" s="111" t="s">
        <v>91</v>
      </c>
      <c r="M47" s="64">
        <v>750</v>
      </c>
      <c r="N47" s="65">
        <f t="shared" si="5"/>
        <v>1500</v>
      </c>
      <c r="O47" s="68"/>
    </row>
    <row r="48" spans="1:15" ht="15.95" customHeight="1">
      <c r="A48" s="230"/>
      <c r="B48" s="238"/>
      <c r="C48" s="186" t="s">
        <v>95</v>
      </c>
      <c r="D48" s="187"/>
      <c r="E48" s="187"/>
      <c r="F48" s="187"/>
      <c r="G48" s="187"/>
      <c r="H48" s="187"/>
      <c r="I48" s="188"/>
      <c r="J48" s="112"/>
      <c r="K48" s="90"/>
      <c r="L48" s="113" t="s">
        <v>91</v>
      </c>
      <c r="M48" s="92"/>
      <c r="N48" s="93">
        <f t="shared" si="5"/>
        <v>0</v>
      </c>
      <c r="O48" s="94"/>
    </row>
    <row r="49" spans="1:15" ht="15.95" customHeight="1">
      <c r="A49" s="229" t="s">
        <v>96</v>
      </c>
      <c r="B49" s="237" t="s">
        <v>97</v>
      </c>
      <c r="C49" s="180" t="s">
        <v>90</v>
      </c>
      <c r="D49" s="181"/>
      <c r="E49" s="181"/>
      <c r="F49" s="181"/>
      <c r="G49" s="181"/>
      <c r="H49" s="181"/>
      <c r="I49" s="182"/>
      <c r="J49" s="105"/>
      <c r="K49" s="106"/>
      <c r="L49" s="114" t="s">
        <v>98</v>
      </c>
      <c r="M49" s="108"/>
      <c r="N49" s="109">
        <f t="shared" si="5"/>
        <v>0</v>
      </c>
      <c r="O49" s="110"/>
    </row>
    <row r="50" spans="1:15" ht="15.95" customHeight="1">
      <c r="A50" s="229"/>
      <c r="B50" s="237"/>
      <c r="C50" s="183" t="s">
        <v>92</v>
      </c>
      <c r="D50" s="184"/>
      <c r="E50" s="184"/>
      <c r="F50" s="184"/>
      <c r="G50" s="184"/>
      <c r="H50" s="184"/>
      <c r="I50" s="185"/>
      <c r="J50" s="89"/>
      <c r="K50" s="89"/>
      <c r="L50" s="111" t="s">
        <v>98</v>
      </c>
      <c r="M50" s="64"/>
      <c r="N50" s="65">
        <f t="shared" ref="N50:N54" si="6">J50*K50*M50</f>
        <v>0</v>
      </c>
      <c r="O50" s="68"/>
    </row>
    <row r="51" spans="1:15" ht="15.95" customHeight="1">
      <c r="A51" s="229"/>
      <c r="B51" s="237"/>
      <c r="C51" s="183" t="s">
        <v>93</v>
      </c>
      <c r="D51" s="184"/>
      <c r="E51" s="184"/>
      <c r="F51" s="184"/>
      <c r="G51" s="184"/>
      <c r="H51" s="184"/>
      <c r="I51" s="185"/>
      <c r="J51" s="89"/>
      <c r="K51" s="89"/>
      <c r="L51" s="111" t="s">
        <v>98</v>
      </c>
      <c r="M51" s="64"/>
      <c r="N51" s="65">
        <f t="shared" si="6"/>
        <v>0</v>
      </c>
      <c r="O51" s="68"/>
    </row>
    <row r="52" spans="1:15" ht="15.95" customHeight="1">
      <c r="A52" s="229"/>
      <c r="B52" s="237"/>
      <c r="C52" s="183" t="s">
        <v>94</v>
      </c>
      <c r="D52" s="184"/>
      <c r="E52" s="184"/>
      <c r="F52" s="184"/>
      <c r="G52" s="184"/>
      <c r="H52" s="184"/>
      <c r="I52" s="185"/>
      <c r="J52" s="89"/>
      <c r="K52" s="89"/>
      <c r="L52" s="111" t="s">
        <v>98</v>
      </c>
      <c r="M52" s="64"/>
      <c r="N52" s="65">
        <f t="shared" si="6"/>
        <v>0</v>
      </c>
      <c r="O52" s="68"/>
    </row>
    <row r="53" spans="1:15" ht="15.95" customHeight="1">
      <c r="A53" s="230"/>
      <c r="B53" s="238"/>
      <c r="C53" s="186" t="s">
        <v>95</v>
      </c>
      <c r="D53" s="187"/>
      <c r="E53" s="187"/>
      <c r="F53" s="187"/>
      <c r="G53" s="187"/>
      <c r="H53" s="187"/>
      <c r="I53" s="188"/>
      <c r="J53" s="112"/>
      <c r="K53" s="90"/>
      <c r="L53" s="115" t="s">
        <v>98</v>
      </c>
      <c r="M53" s="92"/>
      <c r="N53" s="93">
        <f t="shared" si="6"/>
        <v>0</v>
      </c>
      <c r="O53" s="94"/>
    </row>
    <row r="54" spans="1:15" ht="15.95" customHeight="1">
      <c r="A54" s="229" t="s">
        <v>99</v>
      </c>
      <c r="B54" s="237" t="s">
        <v>100</v>
      </c>
      <c r="C54" s="180" t="s">
        <v>90</v>
      </c>
      <c r="D54" s="181"/>
      <c r="E54" s="181"/>
      <c r="F54" s="181"/>
      <c r="G54" s="181"/>
      <c r="H54" s="181"/>
      <c r="I54" s="182"/>
      <c r="J54" s="105"/>
      <c r="K54" s="106"/>
      <c r="L54" s="107" t="s">
        <v>91</v>
      </c>
      <c r="M54" s="108"/>
      <c r="N54" s="109">
        <f t="shared" si="6"/>
        <v>0</v>
      </c>
      <c r="O54" s="110"/>
    </row>
    <row r="55" spans="1:15" ht="15.95" customHeight="1">
      <c r="A55" s="229"/>
      <c r="B55" s="237"/>
      <c r="C55" s="183" t="s">
        <v>92</v>
      </c>
      <c r="D55" s="184"/>
      <c r="E55" s="184"/>
      <c r="F55" s="184"/>
      <c r="G55" s="184"/>
      <c r="H55" s="184"/>
      <c r="I55" s="185"/>
      <c r="J55" s="89"/>
      <c r="K55" s="89"/>
      <c r="L55" s="111" t="s">
        <v>91</v>
      </c>
      <c r="M55" s="64"/>
      <c r="N55" s="65">
        <f t="shared" ref="N55:N61" si="7">J55*K55*M55</f>
        <v>0</v>
      </c>
      <c r="O55" s="68"/>
    </row>
    <row r="56" spans="1:15" ht="15.95" customHeight="1">
      <c r="A56" s="229"/>
      <c r="B56" s="237"/>
      <c r="C56" s="183" t="s">
        <v>93</v>
      </c>
      <c r="D56" s="184"/>
      <c r="E56" s="184"/>
      <c r="F56" s="184"/>
      <c r="G56" s="184"/>
      <c r="H56" s="184"/>
      <c r="I56" s="185"/>
      <c r="J56" s="89"/>
      <c r="K56" s="89"/>
      <c r="L56" s="111" t="s">
        <v>91</v>
      </c>
      <c r="M56" s="64"/>
      <c r="N56" s="65">
        <f t="shared" si="7"/>
        <v>0</v>
      </c>
      <c r="O56" s="68"/>
    </row>
    <row r="57" spans="1:15" ht="15.95" customHeight="1">
      <c r="A57" s="229"/>
      <c r="B57" s="237"/>
      <c r="C57" s="183" t="s">
        <v>94</v>
      </c>
      <c r="D57" s="184"/>
      <c r="E57" s="184"/>
      <c r="F57" s="184"/>
      <c r="G57" s="184"/>
      <c r="H57" s="184"/>
      <c r="I57" s="185"/>
      <c r="J57" s="89"/>
      <c r="K57" s="89"/>
      <c r="L57" s="111" t="s">
        <v>91</v>
      </c>
      <c r="M57" s="64"/>
      <c r="N57" s="65">
        <f t="shared" si="7"/>
        <v>0</v>
      </c>
      <c r="O57" s="68"/>
    </row>
    <row r="58" spans="1:15" ht="15.95" customHeight="1">
      <c r="A58" s="230"/>
      <c r="B58" s="238"/>
      <c r="C58" s="186" t="s">
        <v>95</v>
      </c>
      <c r="D58" s="187"/>
      <c r="E58" s="187"/>
      <c r="F58" s="187"/>
      <c r="G58" s="187"/>
      <c r="H58" s="187"/>
      <c r="I58" s="188"/>
      <c r="J58" s="112"/>
      <c r="K58" s="90"/>
      <c r="L58" s="113" t="s">
        <v>91</v>
      </c>
      <c r="M58" s="92"/>
      <c r="N58" s="93">
        <f t="shared" si="7"/>
        <v>0</v>
      </c>
      <c r="O58" s="94"/>
    </row>
    <row r="59" spans="1:15" ht="15.95" customHeight="1">
      <c r="A59" s="231" t="s">
        <v>101</v>
      </c>
      <c r="B59" s="239" t="s">
        <v>102</v>
      </c>
      <c r="C59" s="189" t="s">
        <v>103</v>
      </c>
      <c r="D59" s="189"/>
      <c r="E59" s="189"/>
      <c r="F59" s="189"/>
      <c r="G59" s="189"/>
      <c r="H59" s="52"/>
      <c r="I59" s="19" t="s">
        <v>104</v>
      </c>
      <c r="J59" s="116"/>
      <c r="K59" s="116"/>
      <c r="L59" s="107" t="s">
        <v>105</v>
      </c>
      <c r="M59" s="117"/>
      <c r="N59" s="118">
        <f t="shared" si="7"/>
        <v>0</v>
      </c>
      <c r="O59" s="119"/>
    </row>
    <row r="60" spans="1:15" ht="15.95" customHeight="1">
      <c r="A60" s="232"/>
      <c r="B60" s="240"/>
      <c r="C60" s="190" t="s">
        <v>103</v>
      </c>
      <c r="D60" s="190"/>
      <c r="E60" s="190"/>
      <c r="F60" s="190"/>
      <c r="G60" s="190"/>
      <c r="H60" s="52"/>
      <c r="I60" s="21" t="s">
        <v>104</v>
      </c>
      <c r="J60" s="89"/>
      <c r="K60" s="89"/>
      <c r="L60" s="111" t="s">
        <v>105</v>
      </c>
      <c r="M60" s="64"/>
      <c r="N60" s="65">
        <f t="shared" si="7"/>
        <v>0</v>
      </c>
      <c r="O60" s="68"/>
    </row>
    <row r="61" spans="1:15" ht="15.95" customHeight="1">
      <c r="A61" s="233"/>
      <c r="B61" s="241"/>
      <c r="C61" s="191" t="s">
        <v>103</v>
      </c>
      <c r="D61" s="191"/>
      <c r="E61" s="191"/>
      <c r="F61" s="191"/>
      <c r="G61" s="191"/>
      <c r="H61" s="52"/>
      <c r="I61" s="120" t="s">
        <v>104</v>
      </c>
      <c r="J61" s="112"/>
      <c r="K61" s="112"/>
      <c r="L61" s="113" t="s">
        <v>105</v>
      </c>
      <c r="M61" s="121"/>
      <c r="N61" s="122">
        <f t="shared" si="7"/>
        <v>0</v>
      </c>
      <c r="O61" s="123"/>
    </row>
    <row r="62" spans="1:15" ht="15.95" customHeight="1">
      <c r="A62" s="46" t="s">
        <v>69</v>
      </c>
      <c r="B62" s="47"/>
      <c r="C62" s="47"/>
      <c r="D62" s="47"/>
      <c r="E62" s="47"/>
      <c r="F62" s="47"/>
      <c r="G62" s="47"/>
      <c r="H62" s="47"/>
      <c r="I62" s="47"/>
      <c r="J62" s="95"/>
      <c r="K62" s="95"/>
      <c r="L62" s="95"/>
      <c r="M62" s="96"/>
      <c r="N62" s="97">
        <f>SUM(N44:N61)</f>
        <v>7900</v>
      </c>
      <c r="O62" s="98"/>
    </row>
    <row r="63" spans="1:15" ht="15.95" customHeight="1">
      <c r="A63" s="48" t="s">
        <v>20</v>
      </c>
      <c r="B63" s="12" t="s">
        <v>18</v>
      </c>
      <c r="C63" s="179" t="s">
        <v>21</v>
      </c>
      <c r="D63" s="170"/>
      <c r="E63" s="170"/>
      <c r="F63" s="170"/>
      <c r="G63" s="170"/>
      <c r="H63" s="170"/>
      <c r="I63" s="170"/>
      <c r="J63" s="192" t="s">
        <v>22</v>
      </c>
      <c r="K63" s="179"/>
      <c r="L63" s="99" t="s">
        <v>24</v>
      </c>
      <c r="M63" s="100" t="s">
        <v>25</v>
      </c>
      <c r="N63" s="12" t="s">
        <v>72</v>
      </c>
      <c r="O63" s="101" t="s">
        <v>27</v>
      </c>
    </row>
    <row r="64" spans="1:15" ht="15.95" customHeight="1">
      <c r="A64" s="49" t="s">
        <v>106</v>
      </c>
      <c r="B64" s="50" t="s">
        <v>107</v>
      </c>
      <c r="C64" s="50"/>
      <c r="D64" s="50"/>
      <c r="E64" s="50"/>
      <c r="F64" s="50"/>
      <c r="G64" s="50"/>
      <c r="H64" s="50"/>
      <c r="I64" s="50"/>
      <c r="J64" s="102"/>
      <c r="K64" s="102"/>
      <c r="L64" s="102"/>
      <c r="M64" s="103"/>
      <c r="N64" s="50"/>
      <c r="O64" s="104"/>
    </row>
    <row r="65" spans="1:15" ht="15.95" customHeight="1">
      <c r="A65" s="124" t="s">
        <v>108</v>
      </c>
      <c r="B65" s="33" t="s">
        <v>109</v>
      </c>
      <c r="C65" s="193" t="s">
        <v>110</v>
      </c>
      <c r="D65" s="194"/>
      <c r="E65" s="194"/>
      <c r="F65" s="194"/>
      <c r="G65" s="194"/>
      <c r="H65" s="194"/>
      <c r="I65" s="195"/>
      <c r="J65" s="196"/>
      <c r="K65" s="197"/>
      <c r="L65" s="114" t="s">
        <v>78</v>
      </c>
      <c r="M65" s="86"/>
      <c r="N65" s="87">
        <f>J65*M65</f>
        <v>0</v>
      </c>
      <c r="O65" s="119"/>
    </row>
    <row r="66" spans="1:15" ht="15.95" customHeight="1">
      <c r="A66" s="125" t="s">
        <v>111</v>
      </c>
      <c r="B66" s="38" t="s">
        <v>112</v>
      </c>
      <c r="C66" s="198" t="s">
        <v>113</v>
      </c>
      <c r="D66" s="199"/>
      <c r="E66" s="199"/>
      <c r="F66" s="199"/>
      <c r="G66" s="199"/>
      <c r="H66" s="199"/>
      <c r="I66" s="200"/>
      <c r="J66" s="201"/>
      <c r="K66" s="202"/>
      <c r="L66" s="111" t="s">
        <v>78</v>
      </c>
      <c r="M66" s="64"/>
      <c r="N66" s="87">
        <f t="shared" ref="N66:N75" si="8">J66*M66</f>
        <v>0</v>
      </c>
      <c r="O66" s="68"/>
    </row>
    <row r="67" spans="1:15" ht="15.95" customHeight="1">
      <c r="A67" s="125" t="s">
        <v>114</v>
      </c>
      <c r="B67" s="38" t="s">
        <v>115</v>
      </c>
      <c r="C67" s="198" t="s">
        <v>116</v>
      </c>
      <c r="D67" s="199"/>
      <c r="E67" s="199"/>
      <c r="F67" s="199"/>
      <c r="G67" s="199"/>
      <c r="H67" s="199"/>
      <c r="I67" s="200"/>
      <c r="J67" s="201"/>
      <c r="K67" s="202"/>
      <c r="L67" s="111" t="s">
        <v>78</v>
      </c>
      <c r="M67" s="64"/>
      <c r="N67" s="87">
        <f t="shared" si="8"/>
        <v>0</v>
      </c>
      <c r="O67" s="68"/>
    </row>
    <row r="68" spans="1:15" ht="15.95" customHeight="1">
      <c r="A68" s="125" t="s">
        <v>117</v>
      </c>
      <c r="B68" s="38" t="s">
        <v>118</v>
      </c>
      <c r="C68" s="198" t="s">
        <v>119</v>
      </c>
      <c r="D68" s="199"/>
      <c r="E68" s="199"/>
      <c r="F68" s="199"/>
      <c r="G68" s="199"/>
      <c r="H68" s="199"/>
      <c r="I68" s="200"/>
      <c r="J68" s="201"/>
      <c r="K68" s="202"/>
      <c r="L68" s="111" t="s">
        <v>120</v>
      </c>
      <c r="M68" s="64"/>
      <c r="N68" s="87">
        <f t="shared" si="8"/>
        <v>0</v>
      </c>
      <c r="O68" s="68"/>
    </row>
    <row r="69" spans="1:15" ht="15.95" customHeight="1">
      <c r="A69" s="125" t="s">
        <v>121</v>
      </c>
      <c r="B69" s="38" t="s">
        <v>122</v>
      </c>
      <c r="C69" s="198"/>
      <c r="D69" s="199"/>
      <c r="E69" s="199"/>
      <c r="F69" s="199"/>
      <c r="G69" s="199"/>
      <c r="H69" s="199"/>
      <c r="I69" s="200"/>
      <c r="J69" s="201"/>
      <c r="K69" s="202"/>
      <c r="L69" s="111" t="s">
        <v>85</v>
      </c>
      <c r="M69" s="64"/>
      <c r="N69" s="87">
        <f t="shared" si="8"/>
        <v>0</v>
      </c>
      <c r="O69" s="68"/>
    </row>
    <row r="70" spans="1:15" ht="15.95" customHeight="1">
      <c r="A70" s="125" t="s">
        <v>123</v>
      </c>
      <c r="B70" s="38" t="s">
        <v>124</v>
      </c>
      <c r="C70" s="198"/>
      <c r="D70" s="199"/>
      <c r="E70" s="199"/>
      <c r="F70" s="199"/>
      <c r="G70" s="199"/>
      <c r="H70" s="199"/>
      <c r="I70" s="200"/>
      <c r="J70" s="201"/>
      <c r="K70" s="202"/>
      <c r="L70" s="111" t="s">
        <v>125</v>
      </c>
      <c r="M70" s="64"/>
      <c r="N70" s="87">
        <f t="shared" si="8"/>
        <v>0</v>
      </c>
      <c r="O70" s="68"/>
    </row>
    <row r="71" spans="1:15" ht="15.95" customHeight="1">
      <c r="A71" s="125" t="s">
        <v>126</v>
      </c>
      <c r="B71" s="38" t="s">
        <v>127</v>
      </c>
      <c r="C71" s="198"/>
      <c r="D71" s="199"/>
      <c r="E71" s="199"/>
      <c r="F71" s="199"/>
      <c r="G71" s="199"/>
      <c r="H71" s="199"/>
      <c r="I71" s="200"/>
      <c r="J71" s="201"/>
      <c r="K71" s="202"/>
      <c r="L71" s="111" t="s">
        <v>125</v>
      </c>
      <c r="M71" s="64"/>
      <c r="N71" s="87">
        <f t="shared" si="8"/>
        <v>0</v>
      </c>
      <c r="O71" s="68"/>
    </row>
    <row r="72" spans="1:15" ht="15.95" customHeight="1">
      <c r="A72" s="125" t="s">
        <v>128</v>
      </c>
      <c r="B72" s="38" t="s">
        <v>129</v>
      </c>
      <c r="C72" s="198"/>
      <c r="D72" s="199"/>
      <c r="E72" s="199"/>
      <c r="F72" s="199"/>
      <c r="G72" s="199"/>
      <c r="H72" s="199"/>
      <c r="I72" s="200"/>
      <c r="J72" s="201"/>
      <c r="K72" s="202"/>
      <c r="L72" s="111" t="s">
        <v>130</v>
      </c>
      <c r="M72" s="64"/>
      <c r="N72" s="87">
        <f t="shared" si="8"/>
        <v>0</v>
      </c>
      <c r="O72" s="68"/>
    </row>
    <row r="73" spans="1:15" ht="15.95" customHeight="1">
      <c r="A73" s="125" t="s">
        <v>131</v>
      </c>
      <c r="B73" s="38" t="s">
        <v>132</v>
      </c>
      <c r="C73" s="198"/>
      <c r="D73" s="199"/>
      <c r="E73" s="199"/>
      <c r="F73" s="199"/>
      <c r="G73" s="199"/>
      <c r="H73" s="199"/>
      <c r="I73" s="200"/>
      <c r="J73" s="201"/>
      <c r="K73" s="202"/>
      <c r="L73" s="111" t="s">
        <v>130</v>
      </c>
      <c r="M73" s="64"/>
      <c r="N73" s="87">
        <f t="shared" si="8"/>
        <v>0</v>
      </c>
      <c r="O73" s="68"/>
    </row>
    <row r="74" spans="1:15" ht="15.95" customHeight="1">
      <c r="A74" s="125" t="s">
        <v>133</v>
      </c>
      <c r="B74" s="38" t="s">
        <v>134</v>
      </c>
      <c r="C74" s="198"/>
      <c r="D74" s="199"/>
      <c r="E74" s="199"/>
      <c r="F74" s="199"/>
      <c r="G74" s="199"/>
      <c r="H74" s="199"/>
      <c r="I74" s="200"/>
      <c r="J74" s="201"/>
      <c r="K74" s="202"/>
      <c r="L74" s="111" t="s">
        <v>125</v>
      </c>
      <c r="M74" s="64"/>
      <c r="N74" s="87">
        <f t="shared" si="8"/>
        <v>0</v>
      </c>
      <c r="O74" s="68"/>
    </row>
    <row r="75" spans="1:15" ht="15.95" customHeight="1">
      <c r="A75" s="126" t="s">
        <v>135</v>
      </c>
      <c r="B75" s="127" t="s">
        <v>136</v>
      </c>
      <c r="C75" s="203"/>
      <c r="D75" s="204"/>
      <c r="E75" s="204"/>
      <c r="F75" s="204"/>
      <c r="G75" s="204"/>
      <c r="H75" s="204"/>
      <c r="I75" s="205"/>
      <c r="J75" s="206"/>
      <c r="K75" s="207"/>
      <c r="L75" s="113" t="s">
        <v>137</v>
      </c>
      <c r="M75" s="121"/>
      <c r="N75" s="140">
        <f t="shared" si="8"/>
        <v>0</v>
      </c>
      <c r="O75" s="123"/>
    </row>
    <row r="76" spans="1:15" ht="15.95" customHeight="1">
      <c r="A76" s="46" t="s">
        <v>69</v>
      </c>
      <c r="B76" s="47"/>
      <c r="C76" s="47"/>
      <c r="D76" s="47"/>
      <c r="E76" s="47"/>
      <c r="F76" s="47"/>
      <c r="G76" s="47"/>
      <c r="H76" s="47"/>
      <c r="I76" s="47"/>
      <c r="J76" s="95"/>
      <c r="K76" s="95"/>
      <c r="L76" s="95"/>
      <c r="M76" s="96"/>
      <c r="N76" s="97">
        <f>SUM(N65:N75)</f>
        <v>0</v>
      </c>
      <c r="O76" s="98"/>
    </row>
    <row r="77" spans="1:15" ht="15.95" customHeight="1">
      <c r="A77" s="48" t="s">
        <v>20</v>
      </c>
      <c r="B77" s="12" t="s">
        <v>18</v>
      </c>
      <c r="C77" s="179" t="s">
        <v>21</v>
      </c>
      <c r="D77" s="170"/>
      <c r="E77" s="170"/>
      <c r="F77" s="170"/>
      <c r="G77" s="170"/>
      <c r="H77" s="170"/>
      <c r="I77" s="170"/>
      <c r="J77" s="12" t="s">
        <v>70</v>
      </c>
      <c r="K77" s="12" t="s">
        <v>23</v>
      </c>
      <c r="L77" s="99" t="s">
        <v>24</v>
      </c>
      <c r="M77" s="100" t="s">
        <v>25</v>
      </c>
      <c r="N77" s="12" t="s">
        <v>72</v>
      </c>
      <c r="O77" s="101" t="s">
        <v>27</v>
      </c>
    </row>
    <row r="78" spans="1:15" ht="15.95" customHeight="1">
      <c r="A78" s="30" t="s">
        <v>138</v>
      </c>
      <c r="B78" s="31" t="s">
        <v>139</v>
      </c>
      <c r="C78" s="31"/>
      <c r="D78" s="31"/>
      <c r="E78" s="31"/>
      <c r="F78" s="31"/>
      <c r="G78" s="31"/>
      <c r="H78" s="31"/>
      <c r="I78" s="31"/>
      <c r="J78" s="81"/>
      <c r="K78" s="81"/>
      <c r="L78" s="81"/>
      <c r="M78" s="82"/>
      <c r="N78" s="31"/>
      <c r="O78" s="83"/>
    </row>
    <row r="79" spans="1:15" ht="15.95" customHeight="1">
      <c r="A79" s="32" t="s">
        <v>140</v>
      </c>
      <c r="B79" s="128" t="s">
        <v>141</v>
      </c>
      <c r="C79" s="208"/>
      <c r="D79" s="209"/>
      <c r="E79" s="209"/>
      <c r="F79" s="209"/>
      <c r="G79" s="209"/>
      <c r="H79" s="209"/>
      <c r="I79" s="210"/>
      <c r="J79" s="84"/>
      <c r="K79" s="84"/>
      <c r="L79" s="85" t="s">
        <v>56</v>
      </c>
      <c r="M79" s="86"/>
      <c r="N79" s="87">
        <f>J79*K79*M79</f>
        <v>0</v>
      </c>
      <c r="O79" s="88"/>
    </row>
    <row r="80" spans="1:15" ht="15.95" customHeight="1">
      <c r="A80" s="37" t="s">
        <v>142</v>
      </c>
      <c r="B80" s="129" t="s">
        <v>143</v>
      </c>
      <c r="C80" s="201"/>
      <c r="D80" s="211"/>
      <c r="E80" s="211"/>
      <c r="F80" s="211"/>
      <c r="G80" s="211"/>
      <c r="H80" s="211"/>
      <c r="I80" s="202"/>
      <c r="J80" s="89"/>
      <c r="K80" s="89"/>
      <c r="L80" s="63" t="s">
        <v>56</v>
      </c>
      <c r="M80" s="64"/>
      <c r="N80" s="65">
        <f t="shared" ref="N80:N82" si="9">J80*K80*M80</f>
        <v>0</v>
      </c>
      <c r="O80" s="68"/>
    </row>
    <row r="81" spans="1:15" ht="15.95" customHeight="1">
      <c r="A81" s="37" t="s">
        <v>144</v>
      </c>
      <c r="B81" s="129" t="s">
        <v>145</v>
      </c>
      <c r="C81" s="201"/>
      <c r="D81" s="211"/>
      <c r="E81" s="211"/>
      <c r="F81" s="211"/>
      <c r="G81" s="211"/>
      <c r="H81" s="211"/>
      <c r="I81" s="202"/>
      <c r="J81" s="89"/>
      <c r="K81" s="89"/>
      <c r="L81" s="63" t="s">
        <v>56</v>
      </c>
      <c r="M81" s="64"/>
      <c r="N81" s="65">
        <f t="shared" si="9"/>
        <v>0</v>
      </c>
      <c r="O81" s="68"/>
    </row>
    <row r="82" spans="1:15" ht="15.95" customHeight="1">
      <c r="A82" s="53" t="s">
        <v>146</v>
      </c>
      <c r="B82" s="130" t="s">
        <v>147</v>
      </c>
      <c r="C82" s="206"/>
      <c r="D82" s="212"/>
      <c r="E82" s="212"/>
      <c r="F82" s="212"/>
      <c r="G82" s="212"/>
      <c r="H82" s="212"/>
      <c r="I82" s="207"/>
      <c r="J82" s="112"/>
      <c r="K82" s="112"/>
      <c r="L82" s="141" t="s">
        <v>56</v>
      </c>
      <c r="M82" s="121"/>
      <c r="N82" s="122">
        <f t="shared" si="9"/>
        <v>0</v>
      </c>
      <c r="O82" s="123"/>
    </row>
    <row r="83" spans="1:15" ht="15.95" customHeight="1">
      <c r="A83" s="49" t="s">
        <v>69</v>
      </c>
      <c r="B83" s="50"/>
      <c r="C83" s="50"/>
      <c r="D83" s="50"/>
      <c r="E83" s="50"/>
      <c r="F83" s="50"/>
      <c r="G83" s="50"/>
      <c r="H83" s="50"/>
      <c r="I83" s="50"/>
      <c r="J83" s="102"/>
      <c r="K83" s="102"/>
      <c r="L83" s="102"/>
      <c r="M83" s="103"/>
      <c r="N83" s="142">
        <f>SUM(N79:N82)</f>
        <v>0</v>
      </c>
      <c r="O83" s="104"/>
    </row>
    <row r="84" spans="1:15" ht="15.95" customHeight="1">
      <c r="A84" s="131" t="s">
        <v>148</v>
      </c>
      <c r="B84" s="132"/>
      <c r="C84" s="132"/>
      <c r="D84" s="132"/>
      <c r="E84" s="132"/>
      <c r="F84" s="132"/>
      <c r="G84" s="132"/>
      <c r="H84" s="132"/>
      <c r="I84" s="132"/>
      <c r="J84" s="143"/>
      <c r="K84" s="143"/>
      <c r="L84" s="143"/>
      <c r="M84" s="144"/>
      <c r="N84" s="145">
        <f>SUM(N33,N41,N62,N76,N83)</f>
        <v>115950</v>
      </c>
      <c r="O84" s="146"/>
    </row>
    <row r="85" spans="1:15" ht="15.95" customHeight="1">
      <c r="A85" s="48" t="s">
        <v>20</v>
      </c>
      <c r="B85" s="12" t="s">
        <v>18</v>
      </c>
      <c r="C85" s="179" t="s">
        <v>21</v>
      </c>
      <c r="D85" s="170"/>
      <c r="E85" s="170"/>
      <c r="F85" s="170"/>
      <c r="G85" s="170"/>
      <c r="H85" s="170"/>
      <c r="I85" s="170"/>
      <c r="J85" s="192" t="s">
        <v>22</v>
      </c>
      <c r="K85" s="179"/>
      <c r="L85" s="99" t="s">
        <v>24</v>
      </c>
      <c r="M85" s="100" t="s">
        <v>25</v>
      </c>
      <c r="N85" s="12" t="s">
        <v>72</v>
      </c>
      <c r="O85" s="101" t="s">
        <v>27</v>
      </c>
    </row>
    <row r="86" spans="1:15" ht="15.95" customHeight="1">
      <c r="A86" s="133" t="s">
        <v>149</v>
      </c>
      <c r="B86" s="31" t="s">
        <v>150</v>
      </c>
      <c r="C86" s="31"/>
      <c r="D86" s="31"/>
      <c r="E86" s="31"/>
      <c r="F86" s="31"/>
      <c r="G86" s="31"/>
      <c r="H86" s="31"/>
      <c r="I86" s="31"/>
      <c r="J86" s="81"/>
      <c r="K86" s="81"/>
      <c r="L86" s="81"/>
      <c r="M86" s="82"/>
      <c r="N86" s="31"/>
      <c r="O86" s="83"/>
    </row>
    <row r="87" spans="1:15" ht="15.95" customHeight="1">
      <c r="A87" s="134" t="s">
        <v>151</v>
      </c>
      <c r="B87" s="135" t="s">
        <v>150</v>
      </c>
      <c r="C87" s="213" t="s">
        <v>152</v>
      </c>
      <c r="D87" s="214"/>
      <c r="E87" s="214"/>
      <c r="F87" s="214"/>
      <c r="G87" s="214"/>
      <c r="H87" s="214"/>
      <c r="I87" s="215"/>
      <c r="J87" s="216">
        <f>N84</f>
        <v>115950</v>
      </c>
      <c r="K87" s="217"/>
      <c r="L87" s="147"/>
      <c r="M87" s="148">
        <v>0.08</v>
      </c>
      <c r="N87" s="140">
        <f>J87*M87</f>
        <v>9276</v>
      </c>
      <c r="O87" s="149"/>
    </row>
    <row r="88" spans="1:15" ht="15.95" customHeight="1">
      <c r="A88" s="136" t="s">
        <v>69</v>
      </c>
      <c r="B88" s="137"/>
      <c r="C88" s="137"/>
      <c r="D88" s="137"/>
      <c r="E88" s="137"/>
      <c r="F88" s="137"/>
      <c r="G88" s="137"/>
      <c r="H88" s="137"/>
      <c r="I88" s="137"/>
      <c r="J88" s="150"/>
      <c r="K88" s="150"/>
      <c r="L88" s="150"/>
      <c r="M88" s="151"/>
      <c r="N88" s="152">
        <f>SUM(N87:N87)</f>
        <v>9276</v>
      </c>
      <c r="O88" s="153"/>
    </row>
    <row r="89" spans="1:15" ht="15.95" customHeight="1">
      <c r="A89" s="48" t="s">
        <v>20</v>
      </c>
      <c r="B89" s="12" t="s">
        <v>18</v>
      </c>
      <c r="C89" s="179" t="s">
        <v>21</v>
      </c>
      <c r="D89" s="170"/>
      <c r="E89" s="170"/>
      <c r="F89" s="170"/>
      <c r="G89" s="170"/>
      <c r="H89" s="170"/>
      <c r="I89" s="170"/>
      <c r="J89" s="12" t="s">
        <v>70</v>
      </c>
      <c r="K89" s="12" t="s">
        <v>23</v>
      </c>
      <c r="L89" s="99" t="s">
        <v>24</v>
      </c>
      <c r="M89" s="100" t="s">
        <v>25</v>
      </c>
      <c r="N89" s="12" t="s">
        <v>72</v>
      </c>
      <c r="O89" s="101" t="s">
        <v>27</v>
      </c>
    </row>
    <row r="90" spans="1:15" ht="15.95" customHeight="1">
      <c r="A90" s="133" t="s">
        <v>153</v>
      </c>
      <c r="B90" s="31" t="s">
        <v>154</v>
      </c>
      <c r="C90" s="31"/>
      <c r="D90" s="31"/>
      <c r="E90" s="31"/>
      <c r="F90" s="31"/>
      <c r="G90" s="31"/>
      <c r="H90" s="31"/>
      <c r="I90" s="31"/>
      <c r="J90" s="81"/>
      <c r="K90" s="81"/>
      <c r="L90" s="81"/>
      <c r="M90" s="82"/>
      <c r="N90" s="31"/>
      <c r="O90" s="83"/>
    </row>
    <row r="91" spans="1:15" ht="15.95" customHeight="1">
      <c r="A91" s="134" t="s">
        <v>155</v>
      </c>
      <c r="B91" s="135" t="s">
        <v>156</v>
      </c>
      <c r="C91" s="213" t="s">
        <v>157</v>
      </c>
      <c r="D91" s="214"/>
      <c r="E91" s="214"/>
      <c r="F91" s="214"/>
      <c r="G91" s="214"/>
      <c r="H91" s="214"/>
      <c r="I91" s="215"/>
      <c r="J91" s="154">
        <v>1</v>
      </c>
      <c r="K91" s="154">
        <v>3</v>
      </c>
      <c r="L91" s="147" t="s">
        <v>56</v>
      </c>
      <c r="M91" s="155">
        <v>2000</v>
      </c>
      <c r="N91" s="140">
        <f>J91*K91*M91</f>
        <v>6000</v>
      </c>
      <c r="O91" s="149"/>
    </row>
    <row r="92" spans="1:15" ht="15.95" customHeight="1">
      <c r="A92" s="136" t="s">
        <v>69</v>
      </c>
      <c r="B92" s="137"/>
      <c r="C92" s="137"/>
      <c r="D92" s="137"/>
      <c r="E92" s="137"/>
      <c r="F92" s="137"/>
      <c r="G92" s="137"/>
      <c r="H92" s="137"/>
      <c r="I92" s="137"/>
      <c r="J92" s="150"/>
      <c r="K92" s="150"/>
      <c r="L92" s="150"/>
      <c r="M92" s="151"/>
      <c r="N92" s="152">
        <f>SUM(N91:N91)</f>
        <v>6000</v>
      </c>
      <c r="O92" s="153"/>
    </row>
    <row r="93" spans="1:15" ht="15.95" customHeight="1">
      <c r="A93" s="48" t="s">
        <v>20</v>
      </c>
      <c r="B93" s="12" t="s">
        <v>18</v>
      </c>
      <c r="C93" s="192" t="s">
        <v>21</v>
      </c>
      <c r="D93" s="218"/>
      <c r="E93" s="218"/>
      <c r="F93" s="218"/>
      <c r="G93" s="179"/>
      <c r="H93" s="12" t="s">
        <v>158</v>
      </c>
      <c r="I93" s="12" t="s">
        <v>159</v>
      </c>
      <c r="J93" s="192" t="s">
        <v>70</v>
      </c>
      <c r="K93" s="179"/>
      <c r="L93" s="99" t="s">
        <v>24</v>
      </c>
      <c r="M93" s="100" t="s">
        <v>25</v>
      </c>
      <c r="N93" s="12" t="s">
        <v>72</v>
      </c>
      <c r="O93" s="101" t="s">
        <v>27</v>
      </c>
    </row>
    <row r="94" spans="1:15" ht="15.95" customHeight="1">
      <c r="A94" s="30" t="s">
        <v>160</v>
      </c>
      <c r="B94" s="31" t="s">
        <v>161</v>
      </c>
      <c r="C94" s="31"/>
      <c r="D94" s="31"/>
      <c r="E94" s="31"/>
      <c r="F94" s="31"/>
      <c r="G94" s="31"/>
      <c r="H94" s="31"/>
      <c r="I94" s="31"/>
      <c r="J94" s="81"/>
      <c r="K94" s="81"/>
      <c r="L94" s="81"/>
      <c r="M94" s="82"/>
      <c r="N94" s="31"/>
      <c r="O94" s="83"/>
    </row>
    <row r="95" spans="1:15" ht="15.95" customHeight="1">
      <c r="A95" s="51" t="s">
        <v>162</v>
      </c>
      <c r="B95" s="138" t="s">
        <v>163</v>
      </c>
      <c r="C95" s="219" t="s">
        <v>164</v>
      </c>
      <c r="D95" s="219"/>
      <c r="E95" s="219"/>
      <c r="F95" s="219"/>
      <c r="G95" s="219"/>
      <c r="H95" s="52"/>
      <c r="I95" s="52"/>
      <c r="J95" s="220">
        <v>42</v>
      </c>
      <c r="K95" s="220"/>
      <c r="L95" s="58" t="s">
        <v>165</v>
      </c>
      <c r="M95" s="117">
        <v>2500</v>
      </c>
      <c r="N95" s="118">
        <f>J95*M95</f>
        <v>105000</v>
      </c>
      <c r="O95" s="119" t="s">
        <v>166</v>
      </c>
    </row>
    <row r="96" spans="1:15" ht="15.95" customHeight="1">
      <c r="A96" s="37" t="s">
        <v>167</v>
      </c>
      <c r="B96" s="129" t="s">
        <v>168</v>
      </c>
      <c r="C96" s="190" t="s">
        <v>164</v>
      </c>
      <c r="D96" s="190"/>
      <c r="E96" s="190"/>
      <c r="F96" s="190"/>
      <c r="G96" s="190"/>
      <c r="H96" s="39"/>
      <c r="I96" s="39"/>
      <c r="J96" s="221"/>
      <c r="K96" s="221"/>
      <c r="L96" s="63" t="s">
        <v>165</v>
      </c>
      <c r="M96" s="64"/>
      <c r="N96" s="65">
        <f t="shared" ref="N96:N98" si="10">J96*M96</f>
        <v>0</v>
      </c>
      <c r="O96" s="68"/>
    </row>
    <row r="97" spans="1:15" ht="15.95" customHeight="1">
      <c r="A97" s="37" t="s">
        <v>169</v>
      </c>
      <c r="B97" s="129" t="s">
        <v>170</v>
      </c>
      <c r="C97" s="190" t="s">
        <v>164</v>
      </c>
      <c r="D97" s="190"/>
      <c r="E97" s="190"/>
      <c r="F97" s="190"/>
      <c r="G97" s="190"/>
      <c r="H97" s="39"/>
      <c r="I97" s="39"/>
      <c r="J97" s="221"/>
      <c r="K97" s="221"/>
      <c r="L97" s="63" t="s">
        <v>165</v>
      </c>
      <c r="M97" s="64"/>
      <c r="N97" s="65">
        <f t="shared" si="10"/>
        <v>0</v>
      </c>
      <c r="O97" s="68"/>
    </row>
    <row r="98" spans="1:15" ht="15.95" customHeight="1">
      <c r="A98" s="37" t="s">
        <v>171</v>
      </c>
      <c r="B98" s="129" t="s">
        <v>172</v>
      </c>
      <c r="C98" s="190" t="s">
        <v>164</v>
      </c>
      <c r="D98" s="190"/>
      <c r="E98" s="190"/>
      <c r="F98" s="190"/>
      <c r="G98" s="190"/>
      <c r="H98" s="39"/>
      <c r="I98" s="39"/>
      <c r="J98" s="221"/>
      <c r="K98" s="221"/>
      <c r="L98" s="63" t="s">
        <v>165</v>
      </c>
      <c r="M98" s="64"/>
      <c r="N98" s="65">
        <f t="shared" si="10"/>
        <v>0</v>
      </c>
      <c r="O98" s="68"/>
    </row>
    <row r="99" spans="1:15" ht="15.95" customHeight="1">
      <c r="A99" s="40"/>
      <c r="B99" s="139" t="s">
        <v>150</v>
      </c>
      <c r="C99" s="222" t="s">
        <v>173</v>
      </c>
      <c r="D99" s="222"/>
      <c r="E99" s="222"/>
      <c r="F99" s="222"/>
      <c r="G99" s="222"/>
      <c r="H99" s="222"/>
      <c r="I99" s="222"/>
      <c r="J99" s="222"/>
      <c r="K99" s="222"/>
      <c r="L99" s="222"/>
      <c r="M99" s="156">
        <v>0.03</v>
      </c>
      <c r="N99" s="93">
        <f>SUM(N95,N98)*M99</f>
        <v>3150</v>
      </c>
      <c r="O99" s="94"/>
    </row>
    <row r="100" spans="1:15" ht="15.95" customHeight="1">
      <c r="A100" s="136" t="s">
        <v>69</v>
      </c>
      <c r="B100" s="137"/>
      <c r="C100" s="137"/>
      <c r="D100" s="137"/>
      <c r="E100" s="137"/>
      <c r="F100" s="137"/>
      <c r="G100" s="137"/>
      <c r="H100" s="137"/>
      <c r="I100" s="137"/>
      <c r="J100" s="150"/>
      <c r="K100" s="150"/>
      <c r="L100" s="150"/>
      <c r="M100" s="151"/>
      <c r="N100" s="152">
        <f>SUM(N95:N99)</f>
        <v>108150</v>
      </c>
      <c r="O100" s="153"/>
    </row>
    <row r="101" spans="1:15" ht="15.95" customHeight="1">
      <c r="A101" s="48" t="s">
        <v>20</v>
      </c>
      <c r="B101" s="12" t="s">
        <v>18</v>
      </c>
      <c r="C101" s="179" t="s">
        <v>21</v>
      </c>
      <c r="D101" s="170"/>
      <c r="E101" s="170"/>
      <c r="F101" s="170"/>
      <c r="G101" s="170"/>
      <c r="H101" s="170"/>
      <c r="I101" s="170"/>
      <c r="J101" s="192" t="s">
        <v>22</v>
      </c>
      <c r="K101" s="179"/>
      <c r="L101" s="99" t="s">
        <v>24</v>
      </c>
      <c r="M101" s="100" t="s">
        <v>25</v>
      </c>
      <c r="N101" s="12" t="s">
        <v>72</v>
      </c>
      <c r="O101" s="101" t="s">
        <v>27</v>
      </c>
    </row>
    <row r="102" spans="1:15" ht="15.95" customHeight="1">
      <c r="A102" s="133" t="s">
        <v>174</v>
      </c>
      <c r="B102" s="31" t="s">
        <v>175</v>
      </c>
      <c r="C102" s="31"/>
      <c r="D102" s="31"/>
      <c r="E102" s="31"/>
      <c r="F102" s="31"/>
      <c r="G102" s="31"/>
      <c r="H102" s="31"/>
      <c r="I102" s="31"/>
      <c r="J102" s="81"/>
      <c r="K102" s="81"/>
      <c r="L102" s="81"/>
      <c r="M102" s="82"/>
      <c r="N102" s="31"/>
      <c r="O102" s="83"/>
    </row>
    <row r="103" spans="1:15" ht="15.95" customHeight="1">
      <c r="A103" s="134" t="s">
        <v>176</v>
      </c>
      <c r="B103" s="135" t="s">
        <v>175</v>
      </c>
      <c r="C103" s="223"/>
      <c r="D103" s="224"/>
      <c r="E103" s="224"/>
      <c r="F103" s="224"/>
      <c r="G103" s="224"/>
      <c r="H103" s="224"/>
      <c r="I103" s="225"/>
      <c r="J103" s="216">
        <f>SUM(N84,N88,N92,N100)</f>
        <v>239376</v>
      </c>
      <c r="K103" s="217"/>
      <c r="L103" s="147"/>
      <c r="M103" s="148">
        <v>0.06</v>
      </c>
      <c r="N103" s="140">
        <f>J103*M103</f>
        <v>14362.56</v>
      </c>
      <c r="O103" s="149"/>
    </row>
    <row r="104" spans="1:15" ht="15.95" customHeight="1">
      <c r="A104" s="131" t="s">
        <v>69</v>
      </c>
      <c r="B104" s="132"/>
      <c r="C104" s="132"/>
      <c r="D104" s="132"/>
      <c r="E104" s="132"/>
      <c r="F104" s="132"/>
      <c r="G104" s="132"/>
      <c r="H104" s="132"/>
      <c r="I104" s="132"/>
      <c r="J104" s="143"/>
      <c r="K104" s="143"/>
      <c r="L104" s="143"/>
      <c r="M104" s="144"/>
      <c r="N104" s="145">
        <f>SUM(N103,J103)</f>
        <v>253738.56</v>
      </c>
      <c r="O104" s="146"/>
    </row>
    <row r="105" spans="1:15" ht="15.95" customHeight="1">
      <c r="A105" s="26"/>
      <c r="B105" s="27" t="s">
        <v>177</v>
      </c>
      <c r="C105" s="27"/>
      <c r="D105" s="27"/>
      <c r="E105" s="27"/>
      <c r="F105" s="27"/>
      <c r="G105" s="27"/>
      <c r="H105" s="27"/>
      <c r="I105" s="27"/>
      <c r="J105" s="74"/>
      <c r="K105" s="74"/>
      <c r="L105" s="74"/>
      <c r="M105" s="157"/>
      <c r="N105" s="158"/>
      <c r="O105" s="159"/>
    </row>
    <row r="106" spans="1:15" ht="15" customHeight="1"/>
    <row r="107" spans="1:15" ht="15" customHeight="1"/>
    <row r="108" spans="1:15" ht="15" customHeight="1"/>
    <row r="109" spans="1:15" ht="15" customHeight="1"/>
    <row r="110" spans="1:15" ht="15" customHeight="1"/>
    <row r="111" spans="1:15" ht="15" customHeight="1"/>
    <row r="112" spans="1:15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</sheetData>
  <mergeCells count="119">
    <mergeCell ref="B59:B61"/>
    <mergeCell ref="C98:G98"/>
    <mergeCell ref="J98:K98"/>
    <mergeCell ref="C99:L99"/>
    <mergeCell ref="C101:I101"/>
    <mergeCell ref="J101:K101"/>
    <mergeCell ref="C103:I103"/>
    <mergeCell ref="J103:K103"/>
    <mergeCell ref="A10:A14"/>
    <mergeCell ref="A15:A16"/>
    <mergeCell ref="A17:A18"/>
    <mergeCell ref="A19:A20"/>
    <mergeCell ref="A21:A26"/>
    <mergeCell ref="A27:A32"/>
    <mergeCell ref="A44:A48"/>
    <mergeCell ref="A49:A53"/>
    <mergeCell ref="A54:A58"/>
    <mergeCell ref="A59:A61"/>
    <mergeCell ref="B10:B14"/>
    <mergeCell ref="B15:B16"/>
    <mergeCell ref="B17:B18"/>
    <mergeCell ref="B19:B20"/>
    <mergeCell ref="B44:B48"/>
    <mergeCell ref="B49:B53"/>
    <mergeCell ref="B54:B58"/>
    <mergeCell ref="C91:I91"/>
    <mergeCell ref="C93:G93"/>
    <mergeCell ref="J93:K93"/>
    <mergeCell ref="C95:G95"/>
    <mergeCell ref="J95:K95"/>
    <mergeCell ref="C96:G96"/>
    <mergeCell ref="J96:K96"/>
    <mergeCell ref="C97:G97"/>
    <mergeCell ref="J97:K97"/>
    <mergeCell ref="C79:I79"/>
    <mergeCell ref="C80:I80"/>
    <mergeCell ref="C81:I81"/>
    <mergeCell ref="C82:I82"/>
    <mergeCell ref="C85:I85"/>
    <mergeCell ref="J85:K85"/>
    <mergeCell ref="C87:I87"/>
    <mergeCell ref="J87:K87"/>
    <mergeCell ref="C89:I89"/>
    <mergeCell ref="C72:I72"/>
    <mergeCell ref="J72:K72"/>
    <mergeCell ref="C73:I73"/>
    <mergeCell ref="J73:K73"/>
    <mergeCell ref="C74:I74"/>
    <mergeCell ref="J74:K74"/>
    <mergeCell ref="C75:I75"/>
    <mergeCell ref="J75:K75"/>
    <mergeCell ref="C77:I77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58:I58"/>
    <mergeCell ref="C59:G59"/>
    <mergeCell ref="C60:G60"/>
    <mergeCell ref="C61:G61"/>
    <mergeCell ref="C63:I63"/>
    <mergeCell ref="J63:K63"/>
    <mergeCell ref="C65:I65"/>
    <mergeCell ref="J65:K65"/>
    <mergeCell ref="C66:I66"/>
    <mergeCell ref="J66:K66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</mergeCells>
  <dataValidations count="1">
    <dataValidation type="list" allowBlank="1" showInputMessage="1" showErrorMessage="1" sqref="C36:C40 D10:D20 D36:D40 F10:F20 F36:F40 H36:H40 H59:H61 H95:H98 I95:I98">
      <formula1>#REF!</formula1>
    </dataValidation>
  </dataValidations>
  <printOptions horizontalCentered="1"/>
  <pageMargins left="0.51180555555555596" right="0.51180555555555596" top="0.74791666666666701" bottom="0.55000000000000004" header="0.31388888888888899" footer="0.31388888888888899"/>
  <pageSetup paperSize="9" scale="68" fitToHeight="0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ella_DocumentType xmlns="http://schemas.microsoft.com/sharepoint/v3">3</Stella_DocumentType>
    <Stella_DocumentDepartment xmlns="http://schemas.microsoft.com/sharepoint/v3">8</Stella_DocumentDepartment>
    <Stella_DocumentCategory xmlns="http://schemas.microsoft.com/sharepoint/v3" xsi:nil="true"/>
    <Stella_DocumentVersion xmlns="http://schemas.microsoft.com/sharepoint/v3">1</Stella_DocumentVersion>
    <Stella_DocumentSTL xmlns="http://schemas.microsoft.com/sharepoint/v3"/>
    <Stella_DocumentNumber xmlns="http://schemas.microsoft.com/sharepoint/v3">ACNPROC-STL-06	</Stella_DocumentNumber>
    <PublishingExpirationDate xmlns="http://schemas.microsoft.com/sharepoint/v3" xsi:nil="true"/>
    <PublishingStartDate xmlns="http://schemas.microsoft.com/sharepoint/v3" xsi:nil="true"/>
    <Stella_DocumentFunction xmlns="http://schemas.microsoft.com/sharepoint/v3" xsi:nil="true"/>
    <Stella_DocumentEffectiveDate xmlns="http://schemas.microsoft.com/sharepoint/v3">2015-06-29T16:00:00+00:00</Stella_DocumentEffectiveDate>
    <Stella_MasterDocumentNumber xmlns="http://schemas.microsoft.com/sharepoint/v3">ACNPROC-SOP-04</Stella_MasterDocumentNumber>
    <Stella_DocumentSetWeight xmlns="http://schemas.microsoft.com/sharepoint/v3">2</Stella_DocumentSetWeight>
    <Stella_DocumentSetClassification xmlns="http://schemas.microsoft.com/sharepoint/v3">PROC</Stella_DocumentSetClassification>
    <Stella_DocumentWeight xmlns="http://schemas.microsoft.com/sharepoint/v3">3</Stella_DocumentWeigh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规章制度文档" ma:contentTypeID="0x010100336F7CD409AA448F86E07DB28243D96A00EE2881D33D300B43AA8FB78CBEBE7F31" ma:contentTypeVersion="5" ma:contentTypeDescription="用于规章制度的文档内容类型" ma:contentTypeScope="" ma:versionID="82cde96f26045919be2931e3c40ec1c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4637ecb39c9d458d3b50c8c6de27bf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Stella_DocumentCategory" minOccurs="0"/>
                <xsd:element ref="ns1:Stella_DocumentFunction" minOccurs="0"/>
                <xsd:element ref="ns1:Stella_DocumentType"/>
                <xsd:element ref="ns1:Stella_DocumentNumber"/>
                <xsd:element ref="ns1:Stella_DocumentVersion"/>
                <xsd:element ref="ns1:Stella_DocumentSTL" minOccurs="0"/>
                <xsd:element ref="ns1:Stella_DocumentDepartment"/>
                <xsd:element ref="ns1:Stella_DocumentEffectiveDate" minOccurs="0"/>
                <xsd:element ref="ns1:PublishingStartDate" minOccurs="0"/>
                <xsd:element ref="ns1:PublishingExpirationDate" minOccurs="0"/>
                <xsd:element ref="ns1:Stella_MasterDocumentNumber"/>
                <xsd:element ref="ns1:Stella_DocumentSetClassification" minOccurs="0"/>
                <xsd:element ref="ns1:Stella_DocumentWeight" minOccurs="0"/>
                <xsd:element ref="ns1:Stella_DocumentSetWeigh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ella_DocumentCategory" ma:index="0" nillable="true" ma:displayName="规程类型" ma:default="1;#经营类" ma:list="{E857BDB4-B650-4F3F-8E78-9E62A3A0852B}" ma:internalName="Stella_DocumentCategory" ma:readOnly="false" ma:showField="Title">
      <xsd:simpleType>
        <xsd:restriction base="dms:Lookup"/>
      </xsd:simpleType>
    </xsd:element>
    <xsd:element name="Stella_DocumentFunction" ma:index="1" nillable="true" ma:displayName="规程职能" ma:default="3;#财务管理" ma:list="{0F264298-8622-4157-9F1E-FC3E52F94B62}" ma:internalName="Stella_DocumentFunction" ma:readOnly="false" ma:showField="Title">
      <xsd:simpleType>
        <xsd:restriction base="dms:Lookup"/>
      </xsd:simpleType>
    </xsd:element>
    <xsd:element name="Stella_DocumentType" ma:index="2" ma:displayName="属性" ma:list="{0CBCCA7B-C293-4B00-844F-C196FE851B46}" ma:internalName="Stella_DocumentType" ma:showField="Title">
      <xsd:simpleType>
        <xsd:restriction base="dms:Lookup"/>
      </xsd:simpleType>
    </xsd:element>
    <xsd:element name="Stella_DocumentNumber" ma:index="3" ma:displayName="编号" ma:internalName="Stella_DocumentNumber">
      <xsd:simpleType>
        <xsd:restriction base="dms:Text"/>
      </xsd:simpleType>
    </xsd:element>
    <xsd:element name="Stella_DocumentVersion" ma:index="4" ma:displayName="版本号" ma:decimals="1" ma:internalName="Stella_DocumentVersion">
      <xsd:simpleType>
        <xsd:restriction base="dms:Number">
          <xsd:minInclusive value="0.1"/>
        </xsd:restriction>
      </xsd:simpleType>
    </xsd:element>
    <xsd:element name="Stella_DocumentSTL" ma:index="6" nillable="true" ma:displayName="附件STL编号" ma:list="b758a177-701c-4df0-8be8-d76f141fc29c" ma:internalName="Stella_DocumentSTL" ma:showField="Stella_DocumentNumber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ella_DocumentDepartment" ma:index="7" ma:displayName="制定部门" ma:list="{3BBF2538-03C6-4265-B609-48741F0FB785}" ma:internalName="Stella_DocumentDepartment" ma:showField="Title">
      <xsd:simpleType>
        <xsd:restriction base="dms:Lookup"/>
      </xsd:simpleType>
    </xsd:element>
    <xsd:element name="Stella_DocumentEffectiveDate" ma:index="8" nillable="true" ma:displayName="生效时间" ma:format="DateOnly" ma:internalName="Stella_DocumentEffectiveDate">
      <xsd:simpleType>
        <xsd:restriction base="dms:DateTime"/>
      </xsd:simpleType>
    </xsd:element>
    <xsd:element name="PublishingStartDate" ma:index="9" nillable="true" ma:displayName="计划开始日期" ma:description="“计划开始日期”是由“发布”功能创建的网站栏。它用于指定第一次向网站访问者显示此页面的日期和时间。" ma:internalName="PublishingStartDate">
      <xsd:simpleType>
        <xsd:restriction base="dms:Unknown"/>
      </xsd:simpleType>
    </xsd:element>
    <xsd:element name="PublishingExpirationDate" ma:index="10" nillable="true" ma:displayName="计划结束日期" ma:description="“计划结束日期”是由“发布”功能创建的网站栏。它用于指定不再向网站访问者显示此页面的日期和时间。" ma:internalName="PublishingExpirationDate">
      <xsd:simpleType>
        <xsd:restriction base="dms:Unknown"/>
      </xsd:simpleType>
    </xsd:element>
    <xsd:element name="Stella_MasterDocumentNumber" ma:index="18" ma:displayName="主文档编号" ma:internalName="Stella_MasterDocumentNumber" ma:readOnly="true">
      <xsd:simpleType>
        <xsd:restriction base="dms:Text"/>
      </xsd:simpleType>
    </xsd:element>
    <xsd:element name="Stella_DocumentSetClassification" ma:index="19" nillable="true" ma:displayName="文档集分类" ma:default="BUD" ma:format="Dropdown" ma:internalName="Stella_DocumentSetClassification">
      <xsd:simpleType>
        <xsd:restriction base="dms:Choice">
          <xsd:enumeration value="BUD"/>
          <xsd:enumeration value="ACCT"/>
          <xsd:enumeration value="PROC"/>
        </xsd:restriction>
      </xsd:simpleType>
    </xsd:element>
    <xsd:element name="Stella_DocumentWeight" ma:index="20" nillable="true" ma:displayName="文档权重" ma:decimals="0" ma:internalName="Stella_DocumentWeight">
      <xsd:simpleType>
        <xsd:restriction base="dms:Number">
          <xsd:minInclusive value="0"/>
        </xsd:restriction>
      </xsd:simpleType>
    </xsd:element>
    <xsd:element name="Stella_DocumentSetWeight" ma:index="21" nillable="true" ma:displayName="文档集权重" ma:decimals="0" ma:internalName="Stella_DocumentSetWeight">
      <xsd:simpleType>
        <xsd:restriction base="dms:Number">
          <xsd:minInclusive value="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内容类型"/>
        <xsd:element ref="dc:title" minOccurs="0" maxOccurs="1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C69E78-062B-4670-AFC8-E59E7C4931B2}">
  <ds:schemaRefs/>
</ds:datastoreItem>
</file>

<file path=customXml/itemProps2.xml><?xml version="1.0" encoding="utf-8"?>
<ds:datastoreItem xmlns:ds="http://schemas.openxmlformats.org/officeDocument/2006/customXml" ds:itemID="{35B44225-A5E0-4300-8F1F-D5B6F31F6DBB}">
  <ds:schemaRefs/>
</ds:datastoreItem>
</file>

<file path=customXml/itemProps3.xml><?xml version="1.0" encoding="utf-8"?>
<ds:datastoreItem xmlns:ds="http://schemas.openxmlformats.org/officeDocument/2006/customXml" ds:itemID="{7917E313-0CAB-4509-A422-FC58A00C3A7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会议需求表（通用）</vt:lpstr>
      <vt:lpstr>会议需求表（通用）!Print_Area</vt:lpstr>
      <vt:lpstr>会议需求表（通用）!Print_Titles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 Yinli(张引黎)</dc:creator>
  <cp:lastModifiedBy>Zhang, Yinli(张引黎)</cp:lastModifiedBy>
  <dcterms:created xsi:type="dcterms:W3CDTF">2006-09-13T11:21:00Z</dcterms:created>
  <dcterms:modified xsi:type="dcterms:W3CDTF">2018-07-05T00:36:08Z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5" name="_NewReviewCycle">
    <vt:lpwstr/>
  </property>
  <property fmtid="{D5CDD505-2E9C-101B-9397-08002B2CF9AE}" pid="6" name="KSOProductBuildVer">
    <vt:lpwstr>2052-10.1.0.7400</vt:lpwstr>
  </property>
</Properties>
</file>