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LENOVO\Documents\D盘文档\稳可信\会议活动\各组活动\广西活动\914-916血液赞助\"/>
    </mc:Choice>
  </mc:AlternateContent>
  <xr:revisionPtr revIDLastSave="0" documentId="13_ncr:1_{9554ABD7-8B3E-4B65-B9E2-99D0DEABCC1C}" xr6:coauthVersionLast="36" xr6:coauthVersionMax="36" xr10:uidLastSave="{00000000-0000-0000-0000-000000000000}"/>
  <bookViews>
    <workbookView xWindow="0" yWindow="0" windowWidth="19200" windowHeight="6920" xr2:uid="{00000000-000D-0000-FFFF-FFFF00000000}"/>
  </bookViews>
  <sheets>
    <sheet name="会议需求表" sheetId="1" r:id="rId1"/>
    <sheet name="用车明细" sheetId="3" r:id="rId2"/>
  </sheets>
  <definedNames>
    <definedName name="_xlnm._FilterDatabase" localSheetId="1" hidden="1">用车明细!$A$2:$J$2</definedName>
  </definedNames>
  <calcPr calcId="162913"/>
</workbook>
</file>

<file path=xl/calcChain.xml><?xml version="1.0" encoding="utf-8"?>
<calcChain xmlns="http://schemas.openxmlformats.org/spreadsheetml/2006/main">
  <c r="F24" i="1" l="1"/>
  <c r="H43" i="3" l="1"/>
  <c r="H22" i="1"/>
  <c r="H21" i="1"/>
  <c r="H19" i="1"/>
  <c r="H20" i="1"/>
  <c r="H18" i="1"/>
  <c r="H23" i="1"/>
  <c r="G32" i="1"/>
  <c r="G33" i="1"/>
  <c r="H60" i="1" l="1"/>
  <c r="I15" i="1"/>
  <c r="H24" i="1"/>
  <c r="H27" i="1"/>
  <c r="H28" i="1"/>
  <c r="H29" i="1"/>
  <c r="H40" i="1"/>
  <c r="H50" i="1"/>
  <c r="H55" i="1"/>
  <c r="G40" i="1"/>
  <c r="E40" i="1"/>
  <c r="H15" i="1"/>
  <c r="G15" i="1"/>
  <c r="F15" i="1"/>
  <c r="E15" i="1"/>
  <c r="G63" i="1" l="1"/>
  <c r="H63" i="1" s="1"/>
  <c r="G64" i="1" l="1"/>
  <c r="H64" i="1" s="1"/>
  <c r="H65" i="1" s="1"/>
  <c r="H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Song Yang 宋阳</author>
  </authors>
  <commentList>
    <comment ref="I17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6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对酒店需求如星级要求，会场距离要求等可以写在备注里</t>
        </r>
      </text>
    </comment>
    <comment ref="I31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2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采购部：原则上如果人数较多可以选择会议包价，一般100人课桌式，选择200平左右无柱会议室较合理</t>
        </r>
      </text>
    </comment>
    <comment ref="I47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采购部:餐标60元/人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52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 xml:space="preserve">采购部：国内会注册费原则上不通过旅行社，请不要放入预估价格
</t>
        </r>
      </text>
    </comment>
    <comment ref="I57" authorId="0" shapeId="0" xr:uid="{00000000-0006-0000-0000-000007000000}">
      <text>
        <r>
          <rPr>
            <b/>
            <sz val="9"/>
            <rFont val="宋体"/>
            <family val="3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62" authorId="0" shapeId="0" xr:uid="{00000000-0006-0000-0000-000008000000}">
      <text>
        <r>
          <rPr>
            <b/>
            <sz val="9"/>
            <rFont val="宋体"/>
            <family val="3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<sst xmlns="http://schemas.openxmlformats.org/spreadsheetml/2006/main" count="270" uniqueCount="119">
  <si>
    <t>供应商名称</t>
  </si>
  <si>
    <t>会议名称</t>
  </si>
  <si>
    <t>广西医学会血液学分会2018年学术年会</t>
  </si>
  <si>
    <t xml:space="preserve">报价人 </t>
  </si>
  <si>
    <t>报价日期</t>
  </si>
  <si>
    <t>会议时间</t>
  </si>
  <si>
    <t>2018/9/14-16</t>
  </si>
  <si>
    <t>会议地点</t>
  </si>
  <si>
    <t>桂平市桂平辰茂宇洋酒店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</si>
  <si>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</si>
  <si>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</si>
  <si>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</si>
  <si>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</si>
  <si>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</si>
  <si>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</si>
  <si>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</si>
  <si>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</si>
  <si>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</si>
  <si>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</si>
  <si>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</si>
  <si>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</si>
  <si>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</si>
  <si>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机票（1）</t>
  </si>
  <si>
    <t>机票（2）</t>
  </si>
  <si>
    <t>机票（3）</t>
  </si>
  <si>
    <t>火车票（1）</t>
  </si>
  <si>
    <t>火车票（2）</t>
  </si>
  <si>
    <t>火车票（3）</t>
  </si>
  <si>
    <t>小计</t>
  </si>
  <si>
    <t>二、交通（接送机等）</t>
  </si>
  <si>
    <t>车型</t>
  </si>
  <si>
    <t>天数</t>
  </si>
  <si>
    <t>单价</t>
  </si>
  <si>
    <t>全天包车</t>
  </si>
  <si>
    <t>三、酒店</t>
  </si>
  <si>
    <t>酒店名称</t>
  </si>
  <si>
    <t>房间数</t>
  </si>
  <si>
    <t>单人房（含早）</t>
  </si>
  <si>
    <t>标间（含早）</t>
  </si>
  <si>
    <t>四、餐饮</t>
  </si>
  <si>
    <t>就餐日期</t>
  </si>
  <si>
    <t>午餐/晚餐</t>
  </si>
  <si>
    <t>桌数</t>
  </si>
  <si>
    <t>餐饮（1）</t>
  </si>
  <si>
    <t>午餐</t>
  </si>
  <si>
    <t>/桌餐</t>
  </si>
  <si>
    <t>餐饮（2）</t>
  </si>
  <si>
    <t>餐饮（3）</t>
  </si>
  <si>
    <t>餐饮（4）</t>
  </si>
  <si>
    <t>餐饮（5）</t>
  </si>
  <si>
    <t>五、会议场地</t>
  </si>
  <si>
    <t>会场面积</t>
  </si>
  <si>
    <t>主会议室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</si>
  <si>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</si>
  <si>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</si>
  <si>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</si>
  <si>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</si>
  <si>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</si>
  <si>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</si>
  <si>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</si>
  <si>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</si>
  <si>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</si>
  <si>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</si>
  <si>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</si>
  <si>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</si>
  <si>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</si>
  <si>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</si>
  <si>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</si>
  <si>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</si>
  <si>
    <t>南宁包车到桂平往返（3个老师一车）</t>
    <phoneticPr fontId="14" type="noConversion"/>
  </si>
  <si>
    <t>晚餐</t>
    <phoneticPr fontId="14" type="noConversion"/>
  </si>
  <si>
    <t>会议活动结算表</t>
    <phoneticPr fontId="14" type="noConversion"/>
  </si>
  <si>
    <t>日期</t>
    <phoneticPr fontId="14" type="noConversion"/>
  </si>
  <si>
    <t>姓名</t>
    <phoneticPr fontId="14" type="noConversion"/>
  </si>
  <si>
    <t>出发时间</t>
    <phoneticPr fontId="14" type="noConversion"/>
  </si>
  <si>
    <t>出发地点</t>
    <phoneticPr fontId="14" type="noConversion"/>
  </si>
  <si>
    <t>到达时间</t>
    <phoneticPr fontId="14" type="noConversion"/>
  </si>
  <si>
    <t>到达地点</t>
    <phoneticPr fontId="14" type="noConversion"/>
  </si>
  <si>
    <t>车型</t>
    <phoneticPr fontId="14" type="noConversion"/>
  </si>
  <si>
    <t>金额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</si>
  <si>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018.9.14</t>
    </r>
    <phoneticPr fontId="14" type="noConversion"/>
  </si>
  <si>
    <t>赖永榕</t>
    <phoneticPr fontId="14" type="noConversion"/>
  </si>
  <si>
    <t>彭志刚</t>
    <phoneticPr fontId="14" type="noConversion"/>
  </si>
  <si>
    <t>李学军</t>
    <phoneticPr fontId="14" type="noConversion"/>
  </si>
  <si>
    <t>罗军</t>
    <phoneticPr fontId="14" type="noConversion"/>
  </si>
  <si>
    <t>李乔传</t>
    <phoneticPr fontId="14" type="noConversion"/>
  </si>
  <si>
    <t>章忠明</t>
    <phoneticPr fontId="14" type="noConversion"/>
  </si>
  <si>
    <t>刘振芳</t>
    <phoneticPr fontId="14" type="noConversion"/>
  </si>
  <si>
    <t>周莉</t>
    <phoneticPr fontId="14" type="noConversion"/>
  </si>
  <si>
    <t>蓝莓</t>
    <phoneticPr fontId="14" type="noConversion"/>
  </si>
  <si>
    <t>陆翔</t>
    <phoneticPr fontId="14" type="noConversion"/>
  </si>
  <si>
    <t>廖成荣</t>
    <phoneticPr fontId="14" type="noConversion"/>
  </si>
  <si>
    <t>揭旭日</t>
    <phoneticPr fontId="14" type="noConversion"/>
  </si>
  <si>
    <t>广西医科大学第一附属医院</t>
  </si>
  <si>
    <t>广西壮族自治区人民医院</t>
  </si>
  <si>
    <t>桂平辰茂宇洋酒店</t>
    <phoneticPr fontId="14" type="noConversion"/>
  </si>
  <si>
    <t>帕萨特</t>
    <phoneticPr fontId="14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</si>
  <si>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018.9.16</t>
    </r>
    <phoneticPr fontId="14" type="noConversion"/>
  </si>
  <si>
    <t>陈宏</t>
    <phoneticPr fontId="14" type="noConversion"/>
  </si>
  <si>
    <t>柳州市工人医院</t>
    <phoneticPr fontId="14" type="noConversion"/>
  </si>
  <si>
    <t>黄锦雄</t>
    <phoneticPr fontId="14" type="noConversion"/>
  </si>
  <si>
    <t>柳州市人民医院</t>
  </si>
  <si>
    <t>李云</t>
    <phoneticPr fontId="14" type="noConversion"/>
  </si>
  <si>
    <t>钦州市第一人民医院</t>
    <phoneticPr fontId="14" type="noConversion"/>
  </si>
  <si>
    <t>万军</t>
    <phoneticPr fontId="14" type="noConversion"/>
  </si>
  <si>
    <t>玉林市第一人民医院</t>
    <phoneticPr fontId="14" type="noConversion"/>
  </si>
  <si>
    <t>张华</t>
    <phoneticPr fontId="14" type="noConversion"/>
  </si>
  <si>
    <t>周建强</t>
    <phoneticPr fontId="14" type="noConversion"/>
  </si>
  <si>
    <t>吴文强</t>
    <phoneticPr fontId="14" type="noConversion"/>
  </si>
  <si>
    <t>梧州市红十字会医院</t>
  </si>
  <si>
    <t>刘文海</t>
    <phoneticPr fontId="14" type="noConversion"/>
  </si>
  <si>
    <t>北海市人民医院血液内科</t>
    <phoneticPr fontId="14" type="noConversion"/>
  </si>
  <si>
    <t>柳州包车到桂平往返（2个老师一车）</t>
    <phoneticPr fontId="14" type="noConversion"/>
  </si>
  <si>
    <t>钦州包车到桂平往返（1个老师一车）</t>
    <phoneticPr fontId="14" type="noConversion"/>
  </si>
  <si>
    <t>玉林包车到桂平往返（2个老师一车）</t>
    <phoneticPr fontId="14" type="noConversion"/>
  </si>
  <si>
    <t>帕萨特</t>
    <phoneticPr fontId="14" type="noConversion"/>
  </si>
  <si>
    <t>北海包车到桂平往返（1个老师一车）</t>
    <phoneticPr fontId="14" type="noConversion"/>
  </si>
  <si>
    <t>9月14-16日广西医学会学业分会2018年学术年会亿腾用车明细</t>
    <phoneticPr fontId="14" type="noConversion"/>
  </si>
  <si>
    <t>TOTAL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</si>
</sst>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&quot;$&quot;#,##0_);[Red]\(&quot;$&quot;#,##0\)"/>
    <numFmt numFmtId="177" formatCode="_-&quot;Ł&quot;* #,##0.00_-;\-&quot;Ł&quot;* #,##0.00_-;_-&quot;Ł&quot;* &quot;-&quot;??_-;_-@_-"/>
    <numFmt numFmtId="178" formatCode="[$-409]d\-mmm\-yy;@"/>
    <numFmt numFmtId="179" formatCode="_ \¥* #,##0.00_ ;_ \¥* \-#,##0.00_ ;_ \¥* &quot;-&quot;??_ ;_ @_ "/>
    <numFmt numFmtId="180" formatCode="_-* #,##0.00_ _€_-;\-* #,##0.00_ _€_-;_-* &quot;-&quot;??_ _€_-;_-@_-"/>
    <numFmt numFmtId="181" formatCode="0_);[Red]\(0\)"/>
    <numFmt numFmtId="182" formatCode="#,##0_);[Red]\(#,##0\)"/>
    <numFmt numFmtId="183" formatCode="0_ "/>
  </numFmts>
  <fonts count="20" x14ac:knownFonts="1">
    <font>
      <sz val="11"/>
      <color theme="1"/>
      <name val="宋体"/>
      <charset val="134"/>
      <scheme val="minor"/>
    </font>
    <font>
      <sz val="10"/>
      <name val="华文细黑"/>
      <family val="3"/>
      <charset val="134"/>
    </font>
    <font>
      <sz val="12"/>
      <name val="华文细黑"/>
      <family val="3"/>
      <charset val="134"/>
    </font>
    <font>
      <sz val="11"/>
      <name val="华文细黑"/>
      <family val="3"/>
      <charset val="134"/>
    </font>
    <font>
      <b/>
      <sz val="16"/>
      <name val="华文细黑"/>
      <family val="3"/>
      <charset val="134"/>
    </font>
    <font>
      <b/>
      <sz val="20"/>
      <name val="华文细黑"/>
      <family val="3"/>
      <charset val="134"/>
    </font>
    <font>
      <sz val="11"/>
      <color indexed="8"/>
      <name val="华文细黑"/>
      <family val="3"/>
      <charset val="134"/>
    </font>
    <font>
      <b/>
      <sz val="11"/>
      <name val="华文细黑"/>
      <family val="3"/>
      <charset val="134"/>
    </font>
    <font>
      <b/>
      <sz val="11"/>
      <color indexed="8"/>
      <name val="华文细黑"/>
      <family val="3"/>
      <charset val="134"/>
    </font>
    <font>
      <sz val="10"/>
      <name val="Verdana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华文细黑"/>
      <family val="3"/>
      <charset val="134"/>
    </font>
    <font>
      <sz val="11"/>
      <color indexed="8"/>
      <name val="华文细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177" fontId="11" fillId="0" borderId="0"/>
    <xf numFmtId="180" fontId="9" fillId="0" borderId="0" applyFont="0" applyFill="0" applyBorder="0" applyAlignment="0" applyProtection="0"/>
    <xf numFmtId="176" fontId="9" fillId="0" borderId="0"/>
  </cellStyleXfs>
  <cellXfs count="188">
    <xf numFmtId="0" fontId="0" fillId="0" borderId="0" xfId="0">
      <alignment vertical="center"/>
    </xf>
    <xf numFmtId="177" fontId="1" fillId="0" borderId="0" xfId="1" applyFont="1" applyFill="1"/>
    <xf numFmtId="177" fontId="2" fillId="0" borderId="0" xfId="1" applyFont="1"/>
    <xf numFmtId="177" fontId="3" fillId="0" borderId="0" xfId="1" applyFont="1"/>
    <xf numFmtId="177" fontId="3" fillId="0" borderId="0" xfId="1" applyFont="1" applyFill="1"/>
    <xf numFmtId="177" fontId="1" fillId="0" borderId="0" xfId="1" applyFont="1"/>
    <xf numFmtId="182" fontId="1" fillId="0" borderId="0" xfId="1" applyNumberFormat="1" applyFont="1"/>
    <xf numFmtId="178" fontId="4" fillId="0" borderId="0" xfId="3" applyNumberFormat="1" applyFont="1" applyFill="1" applyBorder="1" applyAlignment="1" applyProtection="1">
      <alignment vertical="center" wrapText="1"/>
      <protection locked="0"/>
    </xf>
    <xf numFmtId="177" fontId="1" fillId="0" borderId="0" xfId="1" applyFont="1" applyFill="1" applyBorder="1" applyAlignment="1"/>
    <xf numFmtId="178" fontId="2" fillId="0" borderId="0" xfId="3" applyNumberFormat="1" applyFont="1" applyProtection="1">
      <protection locked="0"/>
    </xf>
    <xf numFmtId="178" fontId="6" fillId="0" borderId="1" xfId="3" applyNumberFormat="1" applyFont="1" applyBorder="1" applyAlignment="1" applyProtection="1">
      <protection locked="0"/>
    </xf>
    <xf numFmtId="178" fontId="6" fillId="0" borderId="0" xfId="3" applyNumberFormat="1" applyFont="1" applyBorder="1" applyAlignment="1" applyProtection="1">
      <protection locked="0"/>
    </xf>
    <xf numFmtId="177" fontId="3" fillId="0" borderId="1" xfId="1" applyFont="1" applyBorder="1" applyAlignment="1"/>
    <xf numFmtId="178" fontId="6" fillId="0" borderId="4" xfId="3" applyNumberFormat="1" applyFont="1" applyBorder="1" applyAlignment="1" applyProtection="1">
      <protection locked="0"/>
    </xf>
    <xf numFmtId="178" fontId="6" fillId="0" borderId="5" xfId="3" applyNumberFormat="1" applyFont="1" applyBorder="1" applyAlignment="1" applyProtection="1">
      <protection locked="0"/>
    </xf>
    <xf numFmtId="178" fontId="6" fillId="0" borderId="8" xfId="3" applyNumberFormat="1" applyFont="1" applyBorder="1" applyAlignment="1" applyProtection="1">
      <protection locked="0"/>
    </xf>
    <xf numFmtId="177" fontId="3" fillId="0" borderId="4" xfId="1" applyFont="1" applyBorder="1" applyAlignment="1"/>
    <xf numFmtId="182" fontId="3" fillId="0" borderId="6" xfId="1" applyNumberFormat="1" applyFont="1" applyBorder="1" applyAlignment="1">
      <alignment horizontal="center"/>
    </xf>
    <xf numFmtId="178" fontId="6" fillId="0" borderId="9" xfId="3" applyNumberFormat="1" applyFont="1" applyBorder="1" applyAlignment="1" applyProtection="1">
      <protection locked="0"/>
    </xf>
    <xf numFmtId="178" fontId="6" fillId="0" borderId="10" xfId="3" applyNumberFormat="1" applyFont="1" applyBorder="1" applyAlignment="1" applyProtection="1">
      <protection locked="0"/>
    </xf>
    <xf numFmtId="178" fontId="6" fillId="0" borderId="12" xfId="3" applyNumberFormat="1" applyFont="1" applyBorder="1" applyAlignment="1" applyProtection="1">
      <protection locked="0"/>
    </xf>
    <xf numFmtId="182" fontId="3" fillId="0" borderId="10" xfId="1" applyNumberFormat="1" applyFont="1" applyBorder="1" applyAlignment="1">
      <alignment horizontal="center"/>
    </xf>
    <xf numFmtId="178" fontId="8" fillId="2" borderId="2" xfId="3" applyNumberFormat="1" applyFont="1" applyFill="1" applyBorder="1" applyAlignment="1" applyProtection="1">
      <alignment horizontal="center" wrapText="1"/>
      <protection locked="0"/>
    </xf>
    <xf numFmtId="177" fontId="7" fillId="2" borderId="2" xfId="1" applyFont="1" applyFill="1" applyBorder="1" applyAlignment="1">
      <alignment horizontal="center"/>
    </xf>
    <xf numFmtId="178" fontId="6" fillId="0" borderId="5" xfId="3" applyNumberFormat="1" applyFont="1" applyFill="1" applyBorder="1" applyAlignment="1" applyProtection="1">
      <alignment horizontal="center" vertical="center" wrapText="1"/>
      <protection locked="0"/>
    </xf>
    <xf numFmtId="181" fontId="6" fillId="0" borderId="5" xfId="3" applyNumberFormat="1" applyFont="1" applyFill="1" applyBorder="1" applyAlignment="1" applyProtection="1">
      <alignment horizontal="center" vertical="center"/>
      <protection locked="0"/>
    </xf>
    <xf numFmtId="0" fontId="6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3" applyNumberFormat="1" applyFont="1" applyFill="1" applyBorder="1" applyAlignment="1" applyProtection="1">
      <alignment vertical="center" wrapText="1"/>
      <protection locked="0"/>
    </xf>
    <xf numFmtId="178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178" fontId="6" fillId="4" borderId="5" xfId="3" applyNumberFormat="1" applyFont="1" applyFill="1" applyBorder="1" applyProtection="1">
      <protection locked="0"/>
    </xf>
    <xf numFmtId="178" fontId="3" fillId="4" borderId="5" xfId="3" applyNumberFormat="1" applyFont="1" applyFill="1" applyBorder="1" applyAlignment="1" applyProtection="1">
      <alignment horizontal="center"/>
      <protection locked="0"/>
    </xf>
    <xf numFmtId="0" fontId="3" fillId="4" borderId="5" xfId="3" applyNumberFormat="1" applyFont="1" applyFill="1" applyBorder="1" applyAlignment="1" applyProtection="1">
      <alignment horizontal="center"/>
      <protection locked="0"/>
    </xf>
    <xf numFmtId="178" fontId="8" fillId="2" borderId="5" xfId="3" applyNumberFormat="1" applyFont="1" applyFill="1" applyBorder="1" applyAlignment="1" applyProtection="1">
      <alignment horizontal="center" vertical="center" wrapText="1"/>
      <protection locked="0"/>
    </xf>
    <xf numFmtId="178" fontId="8" fillId="2" borderId="5" xfId="3" applyNumberFormat="1" applyFont="1" applyFill="1" applyBorder="1" applyAlignment="1" applyProtection="1">
      <alignment horizontal="center" vertical="center"/>
      <protection locked="0"/>
    </xf>
    <xf numFmtId="182" fontId="8" fillId="2" borderId="5" xfId="3" applyNumberFormat="1" applyFont="1" applyFill="1" applyBorder="1" applyAlignment="1" applyProtection="1">
      <alignment horizontal="center" vertical="center" wrapText="1"/>
      <protection locked="0"/>
    </xf>
    <xf numFmtId="178" fontId="6" fillId="0" borderId="5" xfId="3" applyNumberFormat="1" applyFont="1" applyFill="1" applyBorder="1" applyProtection="1">
      <protection locked="0"/>
    </xf>
    <xf numFmtId="181" fontId="3" fillId="0" borderId="5" xfId="3" applyNumberFormat="1" applyFont="1" applyFill="1" applyBorder="1" applyAlignment="1" applyProtection="1">
      <alignment horizontal="center"/>
      <protection locked="0"/>
    </xf>
    <xf numFmtId="181" fontId="3" fillId="0" borderId="5" xfId="3" applyNumberFormat="1" applyFont="1" applyFill="1" applyBorder="1" applyProtection="1">
      <protection locked="0"/>
    </xf>
    <xf numFmtId="43" fontId="3" fillId="0" borderId="5" xfId="3" applyNumberFormat="1" applyFont="1" applyFill="1" applyBorder="1" applyAlignment="1" applyProtection="1">
      <protection locked="0"/>
    </xf>
    <xf numFmtId="182" fontId="3" fillId="0" borderId="5" xfId="3" applyNumberFormat="1" applyFont="1" applyFill="1" applyBorder="1" applyAlignment="1" applyProtection="1">
      <protection locked="0"/>
    </xf>
    <xf numFmtId="43" fontId="3" fillId="0" borderId="5" xfId="3" applyNumberFormat="1" applyFont="1" applyFill="1" applyBorder="1" applyAlignment="1" applyProtection="1">
      <alignment horizontal="center"/>
      <protection locked="0"/>
    </xf>
    <xf numFmtId="180" fontId="3" fillId="4" borderId="5" xfId="2" applyFont="1" applyFill="1" applyBorder="1" applyProtection="1">
      <protection locked="0"/>
    </xf>
    <xf numFmtId="179" fontId="3" fillId="4" borderId="5" xfId="3" applyNumberFormat="1" applyFont="1" applyFill="1" applyBorder="1" applyAlignment="1" applyProtection="1">
      <protection locked="0"/>
    </xf>
    <xf numFmtId="182" fontId="7" fillId="4" borderId="5" xfId="3" applyNumberFormat="1" applyFont="1" applyFill="1" applyBorder="1" applyAlignment="1" applyProtection="1">
      <protection locked="0"/>
    </xf>
    <xf numFmtId="181" fontId="6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3" applyNumberFormat="1" applyFont="1" applyFill="1" applyBorder="1" applyAlignment="1" applyProtection="1">
      <alignment horizontal="center" vertical="center"/>
      <protection locked="0"/>
    </xf>
    <xf numFmtId="182" fontId="3" fillId="0" borderId="7" xfId="3" applyNumberFormat="1" applyFont="1" applyFill="1" applyBorder="1" applyAlignment="1" applyProtection="1">
      <protection locked="0"/>
    </xf>
    <xf numFmtId="178" fontId="6" fillId="0" borderId="5" xfId="3" applyNumberFormat="1" applyFont="1" applyFill="1" applyBorder="1" applyAlignment="1" applyProtection="1">
      <alignment horizontal="left" vertical="center" wrapText="1"/>
      <protection locked="0"/>
    </xf>
    <xf numFmtId="178" fontId="3" fillId="0" borderId="5" xfId="3" applyNumberFormat="1" applyFont="1" applyFill="1" applyBorder="1" applyAlignment="1" applyProtection="1">
      <alignment horizontal="center"/>
      <protection locked="0"/>
    </xf>
    <xf numFmtId="0" fontId="3" fillId="4" borderId="5" xfId="3" applyNumberFormat="1" applyFont="1" applyFill="1" applyBorder="1" applyAlignment="1" applyProtection="1">
      <protection locked="0"/>
    </xf>
    <xf numFmtId="178" fontId="6" fillId="0" borderId="5" xfId="3" applyNumberFormat="1" applyFont="1" applyFill="1" applyBorder="1" applyAlignment="1" applyProtection="1">
      <alignment horizontal="center" vertical="center"/>
      <protection locked="0"/>
    </xf>
    <xf numFmtId="178" fontId="6" fillId="0" borderId="18" xfId="3" applyNumberFormat="1" applyFont="1" applyFill="1" applyBorder="1" applyProtection="1">
      <protection locked="0"/>
    </xf>
    <xf numFmtId="178" fontId="3" fillId="0" borderId="18" xfId="3" applyNumberFormat="1" applyFont="1" applyFill="1" applyBorder="1" applyAlignment="1" applyProtection="1">
      <alignment horizontal="center"/>
      <protection locked="0"/>
    </xf>
    <xf numFmtId="178" fontId="3" fillId="0" borderId="18" xfId="3" applyNumberFormat="1" applyFont="1" applyFill="1" applyBorder="1" applyProtection="1">
      <protection locked="0"/>
    </xf>
    <xf numFmtId="43" fontId="3" fillId="0" borderId="18" xfId="3" applyNumberFormat="1" applyFont="1" applyFill="1" applyBorder="1" applyAlignment="1" applyProtection="1">
      <protection locked="0"/>
    </xf>
    <xf numFmtId="182" fontId="3" fillId="0" borderId="18" xfId="3" applyNumberFormat="1" applyFont="1" applyFill="1" applyBorder="1" applyAlignment="1" applyProtection="1">
      <protection locked="0"/>
    </xf>
    <xf numFmtId="178" fontId="6" fillId="2" borderId="5" xfId="3" applyNumberFormat="1" applyFont="1" applyFill="1" applyBorder="1" applyAlignment="1" applyProtection="1">
      <alignment horizontal="center" vertical="center" wrapText="1"/>
      <protection locked="0"/>
    </xf>
    <xf numFmtId="178" fontId="6" fillId="2" borderId="5" xfId="3" applyNumberFormat="1" applyFont="1" applyFill="1" applyBorder="1" applyAlignment="1" applyProtection="1">
      <alignment horizontal="center" vertical="center"/>
      <protection locked="0"/>
    </xf>
    <xf numFmtId="178" fontId="6" fillId="2" borderId="5" xfId="3" applyNumberFormat="1" applyFont="1" applyFill="1" applyBorder="1" applyAlignment="1" applyProtection="1">
      <alignment horizontal="left" vertical="center" wrapText="1"/>
      <protection locked="0"/>
    </xf>
    <xf numFmtId="43" fontId="3" fillId="4" borderId="5" xfId="3" applyNumberFormat="1" applyFont="1" applyFill="1" applyBorder="1" applyAlignment="1" applyProtection="1">
      <protection locked="0"/>
    </xf>
    <xf numFmtId="178" fontId="8" fillId="2" borderId="5" xfId="3" applyNumberFormat="1" applyFont="1" applyFill="1" applyBorder="1" applyAlignment="1" applyProtection="1">
      <alignment horizontal="center" wrapText="1"/>
      <protection locked="0"/>
    </xf>
    <xf numFmtId="43" fontId="7" fillId="2" borderId="5" xfId="3" applyNumberFormat="1" applyFont="1" applyFill="1" applyBorder="1" applyAlignment="1" applyProtection="1">
      <alignment horizontal="center"/>
      <protection locked="0"/>
    </xf>
    <xf numFmtId="182" fontId="7" fillId="2" borderId="5" xfId="3" applyNumberFormat="1" applyFont="1" applyFill="1" applyBorder="1" applyAlignment="1" applyProtection="1">
      <alignment horizontal="center"/>
      <protection locked="0"/>
    </xf>
    <xf numFmtId="9" fontId="3" fillId="0" borderId="5" xfId="3" applyNumberFormat="1" applyFont="1" applyFill="1" applyBorder="1" applyAlignment="1" applyProtection="1">
      <alignment horizontal="center"/>
      <protection locked="0"/>
    </xf>
    <xf numFmtId="182" fontId="3" fillId="0" borderId="5" xfId="3" applyNumberFormat="1" applyFont="1" applyFill="1" applyBorder="1" applyAlignment="1" applyProtection="1">
      <alignment vertical="center"/>
      <protection locked="0"/>
    </xf>
    <xf numFmtId="178" fontId="5" fillId="0" borderId="0" xfId="3" applyNumberFormat="1" applyFont="1" applyFill="1" applyBorder="1" applyAlignment="1" applyProtection="1">
      <alignment vertical="center" wrapText="1"/>
      <protection locked="0"/>
    </xf>
    <xf numFmtId="177" fontId="3" fillId="0" borderId="5" xfId="1" applyFont="1" applyBorder="1" applyAlignment="1"/>
    <xf numFmtId="177" fontId="3" fillId="0" borderId="8" xfId="1" applyFont="1" applyBorder="1" applyAlignment="1">
      <alignment horizontal="center"/>
    </xf>
    <xf numFmtId="177" fontId="3" fillId="0" borderId="10" xfId="1" applyFont="1" applyBorder="1" applyAlignment="1"/>
    <xf numFmtId="182" fontId="7" fillId="2" borderId="2" xfId="1" applyNumberFormat="1" applyFont="1" applyFill="1" applyBorder="1" applyAlignment="1">
      <alignment horizontal="center"/>
    </xf>
    <xf numFmtId="177" fontId="7" fillId="2" borderId="3" xfId="1" applyFont="1" applyFill="1" applyBorder="1" applyAlignment="1" applyProtection="1">
      <alignment vertical="center"/>
      <protection locked="0"/>
    </xf>
    <xf numFmtId="182" fontId="3" fillId="0" borderId="5" xfId="1" applyNumberFormat="1" applyFont="1" applyBorder="1" applyAlignment="1"/>
    <xf numFmtId="177" fontId="3" fillId="0" borderId="16" xfId="1" applyFont="1" applyBorder="1" applyAlignment="1"/>
    <xf numFmtId="179" fontId="3" fillId="4" borderId="16" xfId="3" applyNumberFormat="1" applyFont="1" applyFill="1" applyBorder="1" applyAlignment="1" applyProtection="1">
      <protection locked="0"/>
    </xf>
    <xf numFmtId="43" fontId="3" fillId="0" borderId="6" xfId="3" applyNumberFormat="1" applyFont="1" applyFill="1" applyBorder="1" applyAlignment="1" applyProtection="1">
      <protection locked="0"/>
    </xf>
    <xf numFmtId="43" fontId="3" fillId="0" borderId="8" xfId="3" applyNumberFormat="1" applyFont="1" applyFill="1" applyBorder="1" applyAlignment="1" applyProtection="1">
      <protection locked="0"/>
    </xf>
    <xf numFmtId="178" fontId="6" fillId="4" borderId="10" xfId="3" applyNumberFormat="1" applyFont="1" applyFill="1" applyBorder="1" applyProtection="1">
      <protection locked="0"/>
    </xf>
    <xf numFmtId="178" fontId="3" fillId="4" borderId="10" xfId="3" applyNumberFormat="1" applyFont="1" applyFill="1" applyBorder="1" applyAlignment="1" applyProtection="1">
      <alignment horizontal="center"/>
      <protection locked="0"/>
    </xf>
    <xf numFmtId="180" fontId="3" fillId="4" borderId="10" xfId="2" applyFont="1" applyFill="1" applyBorder="1" applyProtection="1">
      <protection locked="0"/>
    </xf>
    <xf numFmtId="179" fontId="3" fillId="4" borderId="10" xfId="3" applyNumberFormat="1" applyFont="1" applyFill="1" applyBorder="1" applyAlignment="1" applyProtection="1">
      <protection locked="0"/>
    </xf>
    <xf numFmtId="182" fontId="7" fillId="4" borderId="10" xfId="3" applyNumberFormat="1" applyFont="1" applyFill="1" applyBorder="1" applyAlignment="1" applyProtection="1">
      <protection locked="0"/>
    </xf>
    <xf numFmtId="178" fontId="8" fillId="0" borderId="0" xfId="3" applyNumberFormat="1" applyFont="1" applyFill="1" applyBorder="1" applyProtection="1">
      <protection locked="0"/>
    </xf>
    <xf numFmtId="177" fontId="3" fillId="0" borderId="0" xfId="1" applyFont="1" applyBorder="1" applyProtection="1">
      <protection locked="0"/>
    </xf>
    <xf numFmtId="178" fontId="6" fillId="0" borderId="0" xfId="3" applyNumberFormat="1" applyFont="1" applyFill="1" applyBorder="1" applyProtection="1">
      <protection locked="0"/>
    </xf>
    <xf numFmtId="178" fontId="3" fillId="0" borderId="0" xfId="3" applyNumberFormat="1" applyFont="1" applyFill="1" applyBorder="1" applyAlignment="1" applyProtection="1">
      <alignment horizontal="center"/>
      <protection locked="0"/>
    </xf>
    <xf numFmtId="180" fontId="3" fillId="0" borderId="0" xfId="2" applyFont="1" applyFill="1" applyBorder="1" applyProtection="1">
      <protection locked="0"/>
    </xf>
    <xf numFmtId="179" fontId="3" fillId="0" borderId="0" xfId="3" applyNumberFormat="1" applyFont="1" applyFill="1" applyBorder="1" applyAlignment="1" applyProtection="1">
      <alignment horizontal="center"/>
      <protection locked="0"/>
    </xf>
    <xf numFmtId="182" fontId="3" fillId="0" borderId="0" xfId="3" applyNumberFormat="1" applyFont="1" applyFill="1" applyBorder="1" applyAlignment="1" applyProtection="1">
      <alignment horizontal="center"/>
      <protection locked="0"/>
    </xf>
    <xf numFmtId="178" fontId="3" fillId="0" borderId="0" xfId="3" applyNumberFormat="1" applyFont="1" applyFill="1" applyBorder="1" applyProtection="1"/>
    <xf numFmtId="178" fontId="8" fillId="0" borderId="0" xfId="3" applyNumberFormat="1" applyFont="1" applyFill="1" applyBorder="1" applyAlignment="1" applyProtection="1">
      <alignment horizontal="center"/>
    </xf>
    <xf numFmtId="182" fontId="7" fillId="5" borderId="35" xfId="1" applyNumberFormat="1" applyFont="1" applyFill="1" applyBorder="1"/>
    <xf numFmtId="177" fontId="2" fillId="0" borderId="0" xfId="1" applyFont="1" applyFill="1" applyBorder="1"/>
    <xf numFmtId="182" fontId="2" fillId="0" borderId="0" xfId="1" applyNumberFormat="1" applyFont="1"/>
    <xf numFmtId="177" fontId="1" fillId="0" borderId="0" xfId="1" applyFont="1" applyAlignment="1">
      <alignment horizontal="center"/>
    </xf>
    <xf numFmtId="177" fontId="3" fillId="0" borderId="0" xfId="1" applyFont="1" applyFill="1" applyBorder="1" applyAlignment="1" applyProtection="1">
      <alignment horizontal="center"/>
      <protection locked="0"/>
    </xf>
    <xf numFmtId="0" fontId="3" fillId="0" borderId="12" xfId="1" applyNumberFormat="1" applyFont="1" applyBorder="1" applyAlignment="1">
      <alignment horizontal="center"/>
    </xf>
    <xf numFmtId="183" fontId="3" fillId="0" borderId="5" xfId="3" applyNumberFormat="1" applyFont="1" applyFill="1" applyBorder="1" applyAlignment="1" applyProtection="1">
      <alignment horizontal="center"/>
      <protection locked="0"/>
    </xf>
    <xf numFmtId="178" fontId="16" fillId="0" borderId="5" xfId="3" applyNumberFormat="1" applyFont="1" applyFill="1" applyBorder="1" applyAlignment="1" applyProtection="1">
      <alignment horizontal="center" vertical="center" wrapText="1"/>
      <protection locked="0"/>
    </xf>
    <xf numFmtId="43" fontId="3" fillId="0" borderId="5" xfId="3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20" fontId="10" fillId="0" borderId="5" xfId="0" applyNumberFormat="1" applyFont="1" applyBorder="1" applyAlignment="1">
      <alignment horizontal="center" vertical="center" wrapText="1"/>
    </xf>
    <xf numFmtId="20" fontId="0" fillId="0" borderId="5" xfId="0" applyNumberForma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8" fontId="6" fillId="0" borderId="22" xfId="3" applyNumberFormat="1" applyFont="1" applyBorder="1" applyAlignment="1" applyProtection="1">
      <alignment horizontal="center"/>
      <protection locked="0"/>
    </xf>
    <xf numFmtId="178" fontId="6" fillId="0" borderId="23" xfId="3" applyNumberFormat="1" applyFont="1" applyBorder="1" applyAlignment="1" applyProtection="1">
      <alignment horizontal="center"/>
      <protection locked="0"/>
    </xf>
    <xf numFmtId="178" fontId="6" fillId="0" borderId="24" xfId="3" applyNumberFormat="1" applyFont="1" applyBorder="1" applyAlignment="1" applyProtection="1">
      <alignment horizontal="center"/>
      <protection locked="0"/>
    </xf>
    <xf numFmtId="177" fontId="3" fillId="0" borderId="22" xfId="1" applyFont="1" applyBorder="1" applyAlignment="1"/>
    <xf numFmtId="177" fontId="3" fillId="0" borderId="23" xfId="1" applyFont="1" applyBorder="1" applyAlignment="1"/>
    <xf numFmtId="177" fontId="3" fillId="0" borderId="24" xfId="1" applyFont="1" applyBorder="1" applyAlignment="1"/>
    <xf numFmtId="178" fontId="6" fillId="0" borderId="5" xfId="3" applyNumberFormat="1" applyFont="1" applyBorder="1" applyAlignment="1" applyProtection="1">
      <alignment horizontal="center"/>
      <protection locked="0"/>
    </xf>
    <xf numFmtId="178" fontId="6" fillId="0" borderId="10" xfId="3" applyNumberFormat="1" applyFont="1" applyBorder="1" applyAlignment="1" applyProtection="1">
      <alignment horizontal="center"/>
      <protection locked="0"/>
    </xf>
    <xf numFmtId="178" fontId="3" fillId="0" borderId="0" xfId="3" applyNumberFormat="1" applyFont="1" applyBorder="1" applyAlignment="1" applyProtection="1">
      <alignment horizontal="center"/>
      <protection locked="0"/>
    </xf>
    <xf numFmtId="178" fontId="7" fillId="2" borderId="25" xfId="3" applyNumberFormat="1" applyFont="1" applyFill="1" applyBorder="1" applyAlignment="1" applyProtection="1">
      <alignment horizontal="left" vertical="center"/>
      <protection locked="0"/>
    </xf>
    <xf numFmtId="178" fontId="7" fillId="2" borderId="26" xfId="3" applyNumberFormat="1" applyFont="1" applyFill="1" applyBorder="1" applyAlignment="1" applyProtection="1">
      <alignment horizontal="left" vertical="center"/>
      <protection locked="0"/>
    </xf>
    <xf numFmtId="178" fontId="6" fillId="3" borderId="13" xfId="3" applyNumberFormat="1" applyFont="1" applyFill="1" applyBorder="1" applyAlignment="1" applyProtection="1">
      <protection locked="0"/>
    </xf>
    <xf numFmtId="178" fontId="6" fillId="3" borderId="15" xfId="3" applyNumberFormat="1" applyFont="1" applyFill="1" applyBorder="1" applyAlignment="1" applyProtection="1">
      <protection locked="0"/>
    </xf>
    <xf numFmtId="178" fontId="6" fillId="3" borderId="13" xfId="3" applyNumberFormat="1" applyFont="1" applyFill="1" applyBorder="1" applyAlignment="1" applyProtection="1">
      <alignment horizontal="center"/>
      <protection locked="0"/>
    </xf>
    <xf numFmtId="178" fontId="6" fillId="3" borderId="15" xfId="3" applyNumberFormat="1" applyFont="1" applyFill="1" applyBorder="1" applyAlignment="1" applyProtection="1">
      <alignment horizontal="center"/>
      <protection locked="0"/>
    </xf>
    <xf numFmtId="178" fontId="8" fillId="4" borderId="13" xfId="3" applyNumberFormat="1" applyFont="1" applyFill="1" applyBorder="1" applyAlignment="1" applyProtection="1">
      <alignment horizontal="center"/>
      <protection locked="0"/>
    </xf>
    <xf numFmtId="178" fontId="8" fillId="4" borderId="15" xfId="3" applyNumberFormat="1" applyFont="1" applyFill="1" applyBorder="1" applyAlignment="1" applyProtection="1">
      <alignment horizontal="center"/>
      <protection locked="0"/>
    </xf>
    <xf numFmtId="178" fontId="8" fillId="0" borderId="27" xfId="3" applyNumberFormat="1" applyFont="1" applyFill="1" applyBorder="1" applyAlignment="1" applyProtection="1">
      <alignment horizontal="center"/>
      <protection locked="0"/>
    </xf>
    <xf numFmtId="178" fontId="8" fillId="0" borderId="0" xfId="3" applyNumberFormat="1" applyFont="1" applyFill="1" applyBorder="1" applyAlignment="1" applyProtection="1">
      <alignment horizontal="center"/>
      <protection locked="0"/>
    </xf>
    <xf numFmtId="178" fontId="8" fillId="0" borderId="31" xfId="3" applyNumberFormat="1" applyFont="1" applyFill="1" applyBorder="1" applyAlignment="1" applyProtection="1">
      <alignment horizontal="center"/>
      <protection locked="0"/>
    </xf>
    <xf numFmtId="178" fontId="7" fillId="2" borderId="13" xfId="3" applyNumberFormat="1" applyFont="1" applyFill="1" applyBorder="1" applyAlignment="1" applyProtection="1">
      <alignment horizontal="left" vertical="center"/>
      <protection locked="0"/>
    </xf>
    <xf numFmtId="178" fontId="7" fillId="2" borderId="15" xfId="3" applyNumberFormat="1" applyFont="1" applyFill="1" applyBorder="1" applyAlignment="1" applyProtection="1">
      <alignment horizontal="left" vertical="center"/>
      <protection locked="0"/>
    </xf>
    <xf numFmtId="178" fontId="8" fillId="2" borderId="6" xfId="3" applyNumberFormat="1" applyFont="1" applyFill="1" applyBorder="1" applyAlignment="1" applyProtection="1">
      <alignment horizontal="center" vertical="center" wrapText="1"/>
      <protection locked="0"/>
    </xf>
    <xf numFmtId="178" fontId="8" fillId="2" borderId="8" xfId="3" applyNumberFormat="1" applyFont="1" applyFill="1" applyBorder="1" applyAlignment="1" applyProtection="1">
      <alignment horizontal="center" vertical="center" wrapText="1"/>
      <protection locked="0"/>
    </xf>
    <xf numFmtId="43" fontId="3" fillId="0" borderId="5" xfId="3" applyNumberFormat="1" applyFont="1" applyFill="1" applyBorder="1" applyAlignment="1" applyProtection="1">
      <protection locked="0"/>
    </xf>
    <xf numFmtId="43" fontId="3" fillId="0" borderId="16" xfId="3" applyNumberFormat="1" applyFont="1" applyFill="1" applyBorder="1" applyAlignment="1" applyProtection="1">
      <protection locked="0"/>
    </xf>
    <xf numFmtId="43" fontId="15" fillId="0" borderId="6" xfId="3" applyNumberFormat="1" applyFont="1" applyFill="1" applyBorder="1" applyAlignment="1" applyProtection="1">
      <alignment horizontal="left"/>
      <protection locked="0"/>
    </xf>
    <xf numFmtId="43" fontId="3" fillId="0" borderId="8" xfId="3" applyNumberFormat="1" applyFont="1" applyFill="1" applyBorder="1" applyAlignment="1" applyProtection="1">
      <alignment horizontal="left"/>
      <protection locked="0"/>
    </xf>
    <xf numFmtId="178" fontId="8" fillId="4" borderId="4" xfId="3" applyNumberFormat="1" applyFont="1" applyFill="1" applyBorder="1" applyAlignment="1" applyProtection="1">
      <alignment horizontal="center"/>
      <protection locked="0"/>
    </xf>
    <xf numFmtId="178" fontId="8" fillId="4" borderId="5" xfId="3" applyNumberFormat="1" applyFont="1" applyFill="1" applyBorder="1" applyAlignment="1" applyProtection="1">
      <alignment horizontal="center"/>
      <protection locked="0"/>
    </xf>
    <xf numFmtId="179" fontId="3" fillId="4" borderId="5" xfId="3" applyNumberFormat="1" applyFont="1" applyFill="1" applyBorder="1" applyAlignment="1" applyProtection="1">
      <protection locked="0"/>
    </xf>
    <xf numFmtId="179" fontId="3" fillId="4" borderId="16" xfId="3" applyNumberFormat="1" applyFont="1" applyFill="1" applyBorder="1" applyAlignment="1" applyProtection="1">
      <protection locked="0"/>
    </xf>
    <xf numFmtId="178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178" fontId="7" fillId="0" borderId="7" xfId="3" applyNumberFormat="1" applyFont="1" applyFill="1" applyBorder="1" applyAlignment="1" applyProtection="1">
      <alignment horizontal="center" vertical="center" wrapText="1"/>
      <protection locked="0"/>
    </xf>
    <xf numFmtId="178" fontId="7" fillId="0" borderId="8" xfId="3" applyNumberFormat="1" applyFont="1" applyFill="1" applyBorder="1" applyAlignment="1" applyProtection="1">
      <alignment horizontal="center" vertical="center" wrapText="1"/>
      <protection locked="0"/>
    </xf>
    <xf numFmtId="177" fontId="7" fillId="2" borderId="13" xfId="1" applyFont="1" applyFill="1" applyBorder="1" applyAlignment="1" applyProtection="1">
      <alignment horizontal="left" vertical="center"/>
      <protection locked="0"/>
    </xf>
    <xf numFmtId="177" fontId="7" fillId="2" borderId="15" xfId="1" applyFont="1" applyFill="1" applyBorder="1" applyAlignment="1" applyProtection="1">
      <alignment horizontal="left" vertical="center"/>
      <protection locked="0"/>
    </xf>
    <xf numFmtId="178" fontId="8" fillId="2" borderId="5" xfId="3" applyNumberFormat="1" applyFont="1" applyFill="1" applyBorder="1" applyAlignment="1" applyProtection="1">
      <alignment horizontal="center" vertical="center" wrapText="1"/>
      <protection locked="0"/>
    </xf>
    <xf numFmtId="178" fontId="8" fillId="2" borderId="16" xfId="3" applyNumberFormat="1" applyFont="1" applyFill="1" applyBorder="1" applyAlignment="1" applyProtection="1">
      <alignment horizontal="center" vertical="center" wrapText="1"/>
      <protection locked="0"/>
    </xf>
    <xf numFmtId="178" fontId="6" fillId="3" borderId="4" xfId="3" applyNumberFormat="1" applyFont="1" applyFill="1" applyBorder="1" applyAlignment="1" applyProtection="1">
      <alignment horizontal="left"/>
      <protection locked="0"/>
    </xf>
    <xf numFmtId="178" fontId="6" fillId="3" borderId="5" xfId="3" applyNumberFormat="1" applyFont="1" applyFill="1" applyBorder="1" applyAlignment="1" applyProtection="1">
      <alignment horizontal="left"/>
      <protection locked="0"/>
    </xf>
    <xf numFmtId="178" fontId="6" fillId="0" borderId="6" xfId="3" applyNumberFormat="1" applyFont="1" applyFill="1" applyBorder="1" applyAlignment="1" applyProtection="1">
      <alignment vertical="center"/>
      <protection locked="0"/>
    </xf>
    <xf numFmtId="178" fontId="6" fillId="0" borderId="15" xfId="3" applyNumberFormat="1" applyFont="1" applyFill="1" applyBorder="1" applyAlignment="1" applyProtection="1">
      <alignment vertical="center"/>
      <protection locked="0"/>
    </xf>
    <xf numFmtId="177" fontId="3" fillId="0" borderId="4" xfId="1" applyFont="1" applyBorder="1" applyAlignment="1" applyProtection="1">
      <alignment horizontal="left"/>
      <protection locked="0"/>
    </xf>
    <xf numFmtId="177" fontId="3" fillId="0" borderId="5" xfId="1" applyFont="1" applyBorder="1" applyAlignment="1" applyProtection="1">
      <alignment horizontal="left"/>
      <protection locked="0"/>
    </xf>
    <xf numFmtId="178" fontId="6" fillId="4" borderId="5" xfId="3" applyNumberFormat="1" applyFont="1" applyFill="1" applyBorder="1" applyAlignment="1" applyProtection="1">
      <alignment horizontal="center"/>
      <protection locked="0"/>
    </xf>
    <xf numFmtId="43" fontId="3" fillId="0" borderId="6" xfId="3" applyNumberFormat="1" applyFont="1" applyFill="1" applyBorder="1" applyAlignment="1" applyProtection="1">
      <protection locked="0"/>
    </xf>
    <xf numFmtId="43" fontId="3" fillId="0" borderId="8" xfId="3" applyNumberFormat="1" applyFont="1" applyFill="1" applyBorder="1" applyAlignment="1" applyProtection="1">
      <protection locked="0"/>
    </xf>
    <xf numFmtId="178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178" fontId="7" fillId="0" borderId="0" xfId="3" applyNumberFormat="1" applyFont="1" applyFill="1" applyBorder="1" applyAlignment="1" applyProtection="1">
      <alignment horizontal="center" vertical="center" wrapText="1"/>
      <protection locked="0"/>
    </xf>
    <xf numFmtId="178" fontId="7" fillId="0" borderId="31" xfId="3" applyNumberFormat="1" applyFont="1" applyFill="1" applyBorder="1" applyAlignment="1" applyProtection="1">
      <alignment horizontal="center" vertical="center" wrapText="1"/>
      <protection locked="0"/>
    </xf>
    <xf numFmtId="178" fontId="6" fillId="3" borderId="28" xfId="3" applyNumberFormat="1" applyFont="1" applyFill="1" applyBorder="1" applyAlignment="1" applyProtection="1">
      <alignment horizontal="left"/>
      <protection locked="0"/>
    </xf>
    <xf numFmtId="178" fontId="6" fillId="3" borderId="17" xfId="3" applyNumberFormat="1" applyFont="1" applyFill="1" applyBorder="1" applyAlignment="1" applyProtection="1">
      <alignment horizontal="left"/>
      <protection locked="0"/>
    </xf>
    <xf numFmtId="43" fontId="3" fillId="0" borderId="5" xfId="3" applyNumberFormat="1" applyFont="1" applyFill="1" applyBorder="1" applyAlignment="1" applyProtection="1">
      <alignment horizontal="center"/>
      <protection locked="0"/>
    </xf>
    <xf numFmtId="43" fontId="3" fillId="0" borderId="16" xfId="3" applyNumberFormat="1" applyFont="1" applyFill="1" applyBorder="1" applyAlignment="1" applyProtection="1">
      <alignment horizontal="center"/>
      <protection locked="0"/>
    </xf>
    <xf numFmtId="177" fontId="3" fillId="0" borderId="28" xfId="1" applyFont="1" applyBorder="1" applyAlignment="1" applyProtection="1">
      <alignment horizontal="left"/>
      <protection locked="0"/>
    </xf>
    <xf numFmtId="177" fontId="3" fillId="0" borderId="17" xfId="1" applyFont="1" applyBorder="1" applyAlignment="1" applyProtection="1">
      <alignment horizontal="left"/>
      <protection locked="0"/>
    </xf>
    <xf numFmtId="43" fontId="3" fillId="0" borderId="6" xfId="3" applyNumberFormat="1" applyFont="1" applyFill="1" applyBorder="1" applyAlignment="1" applyProtection="1">
      <alignment horizontal="center"/>
      <protection locked="0"/>
    </xf>
    <xf numFmtId="43" fontId="3" fillId="0" borderId="8" xfId="3" applyNumberFormat="1" applyFont="1" applyFill="1" applyBorder="1" applyAlignment="1" applyProtection="1">
      <alignment horizontal="center"/>
      <protection locked="0"/>
    </xf>
    <xf numFmtId="178" fontId="8" fillId="4" borderId="20" xfId="3" applyNumberFormat="1" applyFont="1" applyFill="1" applyBorder="1" applyAlignment="1" applyProtection="1">
      <alignment horizontal="center"/>
      <protection locked="0"/>
    </xf>
    <xf numFmtId="178" fontId="8" fillId="4" borderId="21" xfId="3" applyNumberFormat="1" applyFont="1" applyFill="1" applyBorder="1" applyAlignment="1" applyProtection="1">
      <alignment horizontal="center"/>
      <protection locked="0"/>
    </xf>
    <xf numFmtId="179" fontId="3" fillId="4" borderId="11" xfId="3" applyNumberFormat="1" applyFont="1" applyFill="1" applyBorder="1" applyAlignment="1" applyProtection="1">
      <protection locked="0"/>
    </xf>
    <xf numFmtId="179" fontId="3" fillId="4" borderId="12" xfId="3" applyNumberFormat="1" applyFont="1" applyFill="1" applyBorder="1" applyAlignment="1" applyProtection="1">
      <protection locked="0"/>
    </xf>
    <xf numFmtId="178" fontId="5" fillId="0" borderId="0" xfId="3" applyNumberFormat="1" applyFont="1" applyFill="1" applyBorder="1" applyAlignment="1" applyProtection="1">
      <alignment horizontal="center" vertical="center" wrapText="1"/>
      <protection locked="0"/>
    </xf>
    <xf numFmtId="178" fontId="8" fillId="4" borderId="19" xfId="3" applyNumberFormat="1" applyFont="1" applyFill="1" applyBorder="1" applyAlignment="1" applyProtection="1">
      <alignment horizontal="center"/>
      <protection locked="0"/>
    </xf>
    <xf numFmtId="178" fontId="8" fillId="4" borderId="14" xfId="3" applyNumberFormat="1" applyFont="1" applyFill="1" applyBorder="1" applyAlignment="1" applyProtection="1">
      <alignment horizontal="center"/>
      <protection locked="0"/>
    </xf>
    <xf numFmtId="43" fontId="3" fillId="4" borderId="5" xfId="3" applyNumberFormat="1" applyFont="1" applyFill="1" applyBorder="1" applyAlignment="1" applyProtection="1">
      <protection locked="0"/>
    </xf>
    <xf numFmtId="43" fontId="3" fillId="4" borderId="16" xfId="3" applyNumberFormat="1" applyFont="1" applyFill="1" applyBorder="1" applyAlignment="1" applyProtection="1">
      <protection locked="0"/>
    </xf>
    <xf numFmtId="178" fontId="7" fillId="0" borderId="29" xfId="3" applyNumberFormat="1" applyFont="1" applyFill="1" applyBorder="1" applyAlignment="1" applyProtection="1">
      <alignment horizontal="center" vertical="center" wrapText="1"/>
      <protection locked="0"/>
    </xf>
    <xf numFmtId="178" fontId="7" fillId="0" borderId="30" xfId="3" applyNumberFormat="1" applyFont="1" applyFill="1" applyBorder="1" applyAlignment="1" applyProtection="1">
      <alignment horizontal="center" vertical="center" wrapText="1"/>
      <protection locked="0"/>
    </xf>
    <xf numFmtId="178" fontId="7" fillId="0" borderId="34" xfId="3" applyNumberFormat="1" applyFont="1" applyFill="1" applyBorder="1" applyAlignment="1" applyProtection="1">
      <alignment horizontal="center" vertical="center" wrapText="1"/>
      <protection locked="0"/>
    </xf>
    <xf numFmtId="177" fontId="3" fillId="0" borderId="4" xfId="1" applyFont="1" applyBorder="1" applyAlignment="1" applyProtection="1">
      <protection locked="0"/>
    </xf>
    <xf numFmtId="177" fontId="3" fillId="0" borderId="5" xfId="1" applyFont="1" applyBorder="1" applyAlignment="1" applyProtection="1">
      <protection locked="0"/>
    </xf>
    <xf numFmtId="179" fontId="3" fillId="4" borderId="5" xfId="3" applyNumberFormat="1" applyFont="1" applyFill="1" applyBorder="1" applyAlignment="1" applyProtection="1">
      <alignment horizontal="center"/>
      <protection locked="0"/>
    </xf>
    <xf numFmtId="179" fontId="3" fillId="4" borderId="16" xfId="3" applyNumberFormat="1" applyFont="1" applyFill="1" applyBorder="1" applyAlignment="1" applyProtection="1">
      <alignment horizontal="center"/>
      <protection locked="0"/>
    </xf>
    <xf numFmtId="179" fontId="3" fillId="4" borderId="32" xfId="3" applyNumberFormat="1" applyFont="1" applyFill="1" applyBorder="1" applyAlignment="1" applyProtection="1">
      <alignment horizontal="center"/>
      <protection locked="0"/>
    </xf>
    <xf numFmtId="179" fontId="3" fillId="4" borderId="33" xfId="3" applyNumberFormat="1" applyFont="1" applyFill="1" applyBorder="1" applyAlignment="1" applyProtection="1">
      <alignment horizontal="center"/>
      <protection locked="0"/>
    </xf>
    <xf numFmtId="0" fontId="18" fillId="0" borderId="5" xfId="0" applyFont="1" applyBorder="1" applyAlignment="1">
      <alignment horizontal="center" vertical="center" wrapText="1"/>
    </xf>
    <xf numFmtId="20" fontId="0" fillId="0" borderId="5" xfId="0" applyNumberForma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0" fontId="10" fillId="0" borderId="5" xfId="0" applyNumberFormat="1" applyFont="1" applyBorder="1" applyAlignment="1">
      <alignment horizontal="center" vertical="center" wrapText="1"/>
    </xf>
  </cellXfs>
  <cellStyles count="4">
    <cellStyle name="Comma_Sheet1" xfId="2" xr:uid="{00000000-0005-0000-0000-000032000000}"/>
    <cellStyle name="Normal_Sheet1" xfId="3" xr:uid="{00000000-0005-0000-0000-000033000000}"/>
    <cellStyle name="常规" xfId="0" builtinId="0"/>
    <cellStyle name="常规 3 3" xfId="1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2</xdr:col>
      <xdr:colOff>0</xdr:colOff>
      <xdr:row>2</xdr:row>
      <xdr:rowOff>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8115" y="0"/>
          <a:ext cx="135064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zoomScale="70" zoomScaleNormal="70" workbookViewId="0">
      <selection activeCell="L10" sqref="L10"/>
    </sheetView>
  </sheetViews>
  <sheetFormatPr defaultColWidth="9" defaultRowHeight="14.5" x14ac:dyDescent="0.35"/>
  <cols>
    <col min="1" max="1" width="11.90625" style="5" customWidth="1"/>
    <col min="2" max="2" width="10.08984375" style="5" customWidth="1"/>
    <col min="3" max="3" width="28.453125" style="5" customWidth="1"/>
    <col min="4" max="4" width="14.90625" style="5" customWidth="1"/>
    <col min="5" max="5" width="11.90625" style="5" customWidth="1"/>
    <col min="6" max="6" width="9.6328125" style="5" customWidth="1"/>
    <col min="7" max="7" width="8.453125" style="5" customWidth="1"/>
    <col min="8" max="8" width="11.90625" style="6" customWidth="1"/>
    <col min="9" max="9" width="11.90625" style="5" customWidth="1"/>
    <col min="10" max="10" width="26.6328125" style="5" customWidth="1"/>
    <col min="11" max="16384" width="9" style="5"/>
  </cols>
  <sheetData>
    <row r="1" spans="1:10" s="1" customFormat="1" ht="30" customHeight="1" x14ac:dyDescent="0.35">
      <c r="A1" s="7"/>
      <c r="B1" s="8"/>
      <c r="C1" s="169" t="s">
        <v>71</v>
      </c>
      <c r="D1" s="169"/>
      <c r="E1" s="169"/>
      <c r="F1" s="169"/>
      <c r="G1" s="169"/>
      <c r="H1" s="169"/>
      <c r="I1" s="169"/>
      <c r="J1" s="65"/>
    </row>
    <row r="2" spans="1:10" s="2" customFormat="1" ht="30" customHeight="1" x14ac:dyDescent="0.45">
      <c r="A2" s="9"/>
      <c r="B2" s="9"/>
      <c r="C2" s="169"/>
      <c r="D2" s="169"/>
      <c r="E2" s="169"/>
      <c r="F2" s="169"/>
      <c r="G2" s="169"/>
      <c r="H2" s="169"/>
      <c r="I2" s="169"/>
    </row>
    <row r="3" spans="1:10" s="3" customFormat="1" ht="18" customHeight="1" x14ac:dyDescent="0.45">
      <c r="A3" s="10" t="s">
        <v>0</v>
      </c>
      <c r="B3" s="106"/>
      <c r="C3" s="107"/>
      <c r="D3" s="107"/>
      <c r="E3" s="108"/>
      <c r="F3" s="11"/>
      <c r="G3" s="12" t="s">
        <v>1</v>
      </c>
      <c r="H3" s="109" t="s">
        <v>2</v>
      </c>
      <c r="I3" s="110"/>
      <c r="J3" s="111"/>
    </row>
    <row r="4" spans="1:10" s="3" customFormat="1" ht="18" customHeight="1" x14ac:dyDescent="0.45">
      <c r="A4" s="13" t="s">
        <v>3</v>
      </c>
      <c r="B4" s="112"/>
      <c r="C4" s="112"/>
      <c r="D4" s="14" t="s">
        <v>4</v>
      </c>
      <c r="E4" s="15"/>
      <c r="F4" s="11"/>
      <c r="G4" s="16" t="s">
        <v>5</v>
      </c>
      <c r="H4" s="17" t="s">
        <v>6</v>
      </c>
      <c r="I4" s="66" t="s">
        <v>7</v>
      </c>
      <c r="J4" s="67" t="s">
        <v>8</v>
      </c>
    </row>
    <row r="5" spans="1:10" s="3" customFormat="1" ht="18" customHeight="1" x14ac:dyDescent="0.45">
      <c r="A5" s="18" t="s">
        <v>9</v>
      </c>
      <c r="B5" s="113"/>
      <c r="C5" s="113"/>
      <c r="D5" s="19" t="s">
        <v>10</v>
      </c>
      <c r="E5" s="20"/>
      <c r="F5" s="11"/>
      <c r="G5" s="18" t="s">
        <v>11</v>
      </c>
      <c r="H5" s="21">
        <v>2</v>
      </c>
      <c r="I5" s="68" t="s">
        <v>12</v>
      </c>
      <c r="J5" s="95">
        <v>36</v>
      </c>
    </row>
    <row r="6" spans="1:10" s="3" customFormat="1" ht="10" customHeight="1" x14ac:dyDescent="0.45">
      <c r="A6" s="114"/>
      <c r="B6" s="114"/>
      <c r="C6" s="114"/>
      <c r="D6" s="114"/>
      <c r="E6" s="114"/>
      <c r="F6" s="114"/>
      <c r="G6" s="114"/>
      <c r="H6" s="114"/>
      <c r="I6" s="114"/>
      <c r="J6" s="114"/>
    </row>
    <row r="7" spans="1:10" s="3" customFormat="1" ht="18" customHeight="1" x14ac:dyDescent="0.45">
      <c r="A7" s="115" t="s">
        <v>13</v>
      </c>
      <c r="B7" s="116"/>
      <c r="C7" s="22" t="s">
        <v>14</v>
      </c>
      <c r="D7" s="23" t="s">
        <v>15</v>
      </c>
      <c r="E7" s="23" t="s">
        <v>16</v>
      </c>
      <c r="F7" s="23" t="s">
        <v>17</v>
      </c>
      <c r="G7" s="23" t="s">
        <v>18</v>
      </c>
      <c r="H7" s="23" t="s">
        <v>19</v>
      </c>
      <c r="I7" s="69" t="s">
        <v>20</v>
      </c>
      <c r="J7" s="70" t="s">
        <v>21</v>
      </c>
    </row>
    <row r="8" spans="1:10" s="3" customFormat="1" ht="18" customHeight="1" x14ac:dyDescent="0.45">
      <c r="A8" s="117" t="s">
        <v>22</v>
      </c>
      <c r="B8" s="118"/>
      <c r="C8" s="24"/>
      <c r="D8" s="24"/>
      <c r="E8" s="25"/>
      <c r="F8" s="25"/>
      <c r="G8" s="26"/>
      <c r="H8" s="27"/>
      <c r="I8" s="71"/>
      <c r="J8" s="72"/>
    </row>
    <row r="9" spans="1:10" s="3" customFormat="1" ht="18" customHeight="1" x14ac:dyDescent="0.45">
      <c r="A9" s="117" t="s">
        <v>23</v>
      </c>
      <c r="B9" s="118"/>
      <c r="C9" s="24"/>
      <c r="D9" s="24"/>
      <c r="E9" s="25"/>
      <c r="F9" s="25"/>
      <c r="G9" s="26"/>
      <c r="H9" s="27"/>
      <c r="I9" s="71"/>
      <c r="J9" s="72"/>
    </row>
    <row r="10" spans="1:10" s="3" customFormat="1" ht="18" customHeight="1" x14ac:dyDescent="0.45">
      <c r="A10" s="117" t="s">
        <v>24</v>
      </c>
      <c r="B10" s="118"/>
      <c r="C10" s="24"/>
      <c r="D10" s="24"/>
      <c r="E10" s="25"/>
      <c r="F10" s="25"/>
      <c r="G10" s="26"/>
      <c r="H10" s="27"/>
      <c r="I10" s="71"/>
      <c r="J10" s="72"/>
    </row>
    <row r="11" spans="1:10" s="3" customFormat="1" ht="18" customHeight="1" x14ac:dyDescent="0.45">
      <c r="A11" s="117" t="s">
        <v>25</v>
      </c>
      <c r="B11" s="118"/>
      <c r="C11" s="24"/>
      <c r="D11" s="24"/>
      <c r="E11" s="25"/>
      <c r="F11" s="25"/>
      <c r="G11" s="26"/>
      <c r="H11" s="27"/>
      <c r="I11" s="71"/>
      <c r="J11" s="72"/>
    </row>
    <row r="12" spans="1:10" s="3" customFormat="1" ht="18" customHeight="1" x14ac:dyDescent="0.45">
      <c r="A12" s="117" t="s">
        <v>26</v>
      </c>
      <c r="B12" s="118"/>
      <c r="C12" s="24"/>
      <c r="D12" s="24"/>
      <c r="E12" s="25"/>
      <c r="F12" s="25"/>
      <c r="G12" s="26"/>
      <c r="H12" s="27"/>
      <c r="I12" s="71"/>
      <c r="J12" s="72"/>
    </row>
    <row r="13" spans="1:10" s="3" customFormat="1" ht="18" customHeight="1" x14ac:dyDescent="0.45">
      <c r="A13" s="117" t="s">
        <v>27</v>
      </c>
      <c r="B13" s="118"/>
      <c r="C13" s="24"/>
      <c r="D13" s="24"/>
      <c r="E13" s="25"/>
      <c r="F13" s="25"/>
      <c r="G13" s="26"/>
      <c r="H13" s="27"/>
      <c r="I13" s="71"/>
      <c r="J13" s="72"/>
    </row>
    <row r="14" spans="1:10" s="3" customFormat="1" ht="18" customHeight="1" x14ac:dyDescent="0.45">
      <c r="A14" s="119"/>
      <c r="B14" s="120"/>
      <c r="C14" s="28"/>
      <c r="D14" s="28"/>
      <c r="E14" s="25"/>
      <c r="F14" s="25"/>
      <c r="G14" s="26"/>
      <c r="H14" s="27"/>
      <c r="I14" s="71"/>
      <c r="J14" s="72"/>
    </row>
    <row r="15" spans="1:10" s="3" customFormat="1" ht="18" customHeight="1" x14ac:dyDescent="0.45">
      <c r="A15" s="121" t="s">
        <v>28</v>
      </c>
      <c r="B15" s="122"/>
      <c r="C15" s="29"/>
      <c r="D15" s="30"/>
      <c r="E15" s="31">
        <f>SUM(E8:E14)</f>
        <v>0</v>
      </c>
      <c r="F15" s="31">
        <f>SUM(F8:F14)</f>
        <v>0</v>
      </c>
      <c r="G15" s="31">
        <f>SUM(G8:G14)</f>
        <v>0</v>
      </c>
      <c r="H15" s="31">
        <f>SUM(H8:H14)</f>
        <v>0</v>
      </c>
      <c r="I15" s="31">
        <f>SUM(I8:I14)</f>
        <v>0</v>
      </c>
      <c r="J15" s="73"/>
    </row>
    <row r="16" spans="1:10" s="3" customFormat="1" ht="10" customHeight="1" x14ac:dyDescent="0.45">
      <c r="A16" s="123"/>
      <c r="B16" s="124"/>
      <c r="C16" s="124"/>
      <c r="D16" s="124"/>
      <c r="E16" s="124"/>
      <c r="F16" s="124"/>
      <c r="G16" s="124"/>
      <c r="H16" s="124"/>
      <c r="I16" s="124"/>
      <c r="J16" s="125"/>
    </row>
    <row r="17" spans="1:10" s="3" customFormat="1" ht="18" customHeight="1" x14ac:dyDescent="0.45">
      <c r="A17" s="126" t="s">
        <v>29</v>
      </c>
      <c r="B17" s="127"/>
      <c r="C17" s="32" t="s">
        <v>30</v>
      </c>
      <c r="D17" s="32" t="s">
        <v>17</v>
      </c>
      <c r="E17" s="33" t="s">
        <v>31</v>
      </c>
      <c r="F17" s="32" t="s">
        <v>16</v>
      </c>
      <c r="G17" s="32" t="s">
        <v>32</v>
      </c>
      <c r="H17" s="34" t="s">
        <v>20</v>
      </c>
      <c r="I17" s="128" t="s">
        <v>21</v>
      </c>
      <c r="J17" s="129"/>
    </row>
    <row r="18" spans="1:10" s="3" customFormat="1" ht="18" customHeight="1" x14ac:dyDescent="0.45">
      <c r="A18" s="117" t="s">
        <v>33</v>
      </c>
      <c r="B18" s="118"/>
      <c r="C18" s="35" t="s">
        <v>115</v>
      </c>
      <c r="D18" s="36">
        <v>2</v>
      </c>
      <c r="E18" s="36">
        <v>3</v>
      </c>
      <c r="F18" s="37">
        <v>2</v>
      </c>
      <c r="G18" s="38">
        <v>450</v>
      </c>
      <c r="H18" s="39">
        <f>G18*D18</f>
        <v>900</v>
      </c>
      <c r="I18" s="130" t="s">
        <v>112</v>
      </c>
      <c r="J18" s="131"/>
    </row>
    <row r="19" spans="1:10" s="3" customFormat="1" ht="18" customHeight="1" x14ac:dyDescent="0.45">
      <c r="A19" s="117" t="s">
        <v>33</v>
      </c>
      <c r="B19" s="118"/>
      <c r="C19" s="35" t="s">
        <v>115</v>
      </c>
      <c r="D19" s="36">
        <v>2</v>
      </c>
      <c r="E19" s="36">
        <v>3</v>
      </c>
      <c r="F19" s="37">
        <v>1</v>
      </c>
      <c r="G19" s="38">
        <v>600</v>
      </c>
      <c r="H19" s="39">
        <f t="shared" ref="H19:H22" si="0">G19*D19</f>
        <v>1200</v>
      </c>
      <c r="I19" s="130" t="s">
        <v>113</v>
      </c>
      <c r="J19" s="131"/>
    </row>
    <row r="20" spans="1:10" s="3" customFormat="1" ht="18" customHeight="1" x14ac:dyDescent="0.45">
      <c r="A20" s="117" t="s">
        <v>33</v>
      </c>
      <c r="B20" s="118"/>
      <c r="C20" s="35" t="s">
        <v>115</v>
      </c>
      <c r="D20" s="36">
        <v>2</v>
      </c>
      <c r="E20" s="36">
        <v>3</v>
      </c>
      <c r="F20" s="37">
        <v>2</v>
      </c>
      <c r="G20" s="40">
        <v>500</v>
      </c>
      <c r="H20" s="39">
        <f t="shared" si="0"/>
        <v>1000</v>
      </c>
      <c r="I20" s="130" t="s">
        <v>114</v>
      </c>
      <c r="J20" s="131"/>
    </row>
    <row r="21" spans="1:10" s="3" customFormat="1" ht="18" customHeight="1" x14ac:dyDescent="0.45">
      <c r="A21" s="117" t="s">
        <v>33</v>
      </c>
      <c r="B21" s="118"/>
      <c r="C21" s="35" t="s">
        <v>115</v>
      </c>
      <c r="D21" s="36">
        <v>2</v>
      </c>
      <c r="E21" s="36">
        <v>3</v>
      </c>
      <c r="F21" s="37">
        <v>2</v>
      </c>
      <c r="G21" s="40">
        <v>450</v>
      </c>
      <c r="H21" s="39">
        <f t="shared" si="0"/>
        <v>900</v>
      </c>
      <c r="I21" s="130" t="s">
        <v>114</v>
      </c>
      <c r="J21" s="131"/>
    </row>
    <row r="22" spans="1:10" s="3" customFormat="1" ht="18" customHeight="1" x14ac:dyDescent="0.45">
      <c r="A22" s="117" t="s">
        <v>33</v>
      </c>
      <c r="B22" s="118"/>
      <c r="C22" s="35" t="s">
        <v>115</v>
      </c>
      <c r="D22" s="36">
        <v>2</v>
      </c>
      <c r="E22" s="36">
        <v>3</v>
      </c>
      <c r="F22" s="37">
        <v>1</v>
      </c>
      <c r="G22" s="98">
        <v>550</v>
      </c>
      <c r="H22" s="39">
        <f t="shared" si="0"/>
        <v>1100</v>
      </c>
      <c r="I22" s="130" t="s">
        <v>116</v>
      </c>
      <c r="J22" s="131"/>
    </row>
    <row r="23" spans="1:10" s="3" customFormat="1" ht="18" customHeight="1" x14ac:dyDescent="0.45">
      <c r="A23" s="117" t="s">
        <v>33</v>
      </c>
      <c r="B23" s="118"/>
      <c r="C23" s="35" t="s">
        <v>115</v>
      </c>
      <c r="D23" s="36">
        <v>2</v>
      </c>
      <c r="E23" s="36">
        <v>3</v>
      </c>
      <c r="F23" s="37">
        <v>12</v>
      </c>
      <c r="G23" s="40">
        <v>600</v>
      </c>
      <c r="H23" s="39">
        <f>G23*D23*4</f>
        <v>4800</v>
      </c>
      <c r="I23" s="132" t="s">
        <v>69</v>
      </c>
      <c r="J23" s="133"/>
    </row>
    <row r="24" spans="1:10" s="3" customFormat="1" ht="18" customHeight="1" x14ac:dyDescent="0.45">
      <c r="A24" s="134" t="s">
        <v>28</v>
      </c>
      <c r="B24" s="135"/>
      <c r="C24" s="29"/>
      <c r="D24" s="30"/>
      <c r="E24" s="30"/>
      <c r="F24" s="41">
        <f>SUM(F18:F23)</f>
        <v>20</v>
      </c>
      <c r="G24" s="42"/>
      <c r="H24" s="43">
        <f>SUM(H18:H23)</f>
        <v>9900</v>
      </c>
      <c r="I24" s="136"/>
      <c r="J24" s="137"/>
    </row>
    <row r="25" spans="1:10" s="4" customFormat="1" ht="10" customHeight="1" x14ac:dyDescent="0.45">
      <c r="A25" s="138"/>
      <c r="B25" s="139"/>
      <c r="C25" s="139"/>
      <c r="D25" s="139"/>
      <c r="E25" s="139"/>
      <c r="F25" s="139"/>
      <c r="G25" s="139"/>
      <c r="H25" s="139"/>
      <c r="I25" s="139"/>
      <c r="J25" s="140"/>
    </row>
    <row r="26" spans="1:10" s="3" customFormat="1" ht="18" customHeight="1" x14ac:dyDescent="0.45">
      <c r="A26" s="141" t="s">
        <v>34</v>
      </c>
      <c r="B26" s="142"/>
      <c r="C26" s="143" t="s">
        <v>35</v>
      </c>
      <c r="D26" s="143"/>
      <c r="E26" s="33" t="s">
        <v>31</v>
      </c>
      <c r="F26" s="32" t="s">
        <v>36</v>
      </c>
      <c r="G26" s="32" t="s">
        <v>32</v>
      </c>
      <c r="H26" s="34" t="s">
        <v>20</v>
      </c>
      <c r="I26" s="143" t="s">
        <v>21</v>
      </c>
      <c r="J26" s="144"/>
    </row>
    <row r="27" spans="1:10" s="3" customFormat="1" ht="18" customHeight="1" x14ac:dyDescent="0.45">
      <c r="A27" s="145" t="s">
        <v>37</v>
      </c>
      <c r="B27" s="146"/>
      <c r="C27" s="147"/>
      <c r="D27" s="148"/>
      <c r="E27" s="25"/>
      <c r="F27" s="44"/>
      <c r="G27" s="38"/>
      <c r="H27" s="39">
        <f>E27*F27*G27</f>
        <v>0</v>
      </c>
      <c r="I27" s="130"/>
      <c r="J27" s="131"/>
    </row>
    <row r="28" spans="1:10" s="3" customFormat="1" ht="18" customHeight="1" x14ac:dyDescent="0.45">
      <c r="A28" s="149" t="s">
        <v>38</v>
      </c>
      <c r="B28" s="150"/>
      <c r="C28" s="147"/>
      <c r="D28" s="148"/>
      <c r="E28" s="25"/>
      <c r="F28" s="44"/>
      <c r="G28" s="40"/>
      <c r="H28" s="39">
        <f>E28*F28*G28</f>
        <v>0</v>
      </c>
      <c r="I28" s="130"/>
      <c r="J28" s="131"/>
    </row>
    <row r="29" spans="1:10" s="3" customFormat="1" ht="18" customHeight="1" x14ac:dyDescent="0.45">
      <c r="A29" s="134" t="s">
        <v>28</v>
      </c>
      <c r="B29" s="135"/>
      <c r="C29" s="151"/>
      <c r="D29" s="151"/>
      <c r="E29" s="30"/>
      <c r="F29" s="41"/>
      <c r="G29" s="42"/>
      <c r="H29" s="43">
        <f>SUM(H27:H28)</f>
        <v>0</v>
      </c>
      <c r="I29" s="136"/>
      <c r="J29" s="137"/>
    </row>
    <row r="30" spans="1:10" s="4" customFormat="1" ht="10" customHeight="1" x14ac:dyDescent="0.45">
      <c r="A30" s="138"/>
      <c r="B30" s="139"/>
      <c r="C30" s="139"/>
      <c r="D30" s="139"/>
      <c r="E30" s="139"/>
      <c r="F30" s="139"/>
      <c r="G30" s="139"/>
      <c r="H30" s="139"/>
      <c r="I30" s="139"/>
      <c r="J30" s="140"/>
    </row>
    <row r="31" spans="1:10" s="3" customFormat="1" ht="18" customHeight="1" x14ac:dyDescent="0.45">
      <c r="A31" s="141" t="s">
        <v>39</v>
      </c>
      <c r="B31" s="142"/>
      <c r="C31" s="32" t="s">
        <v>40</v>
      </c>
      <c r="D31" s="32" t="s">
        <v>41</v>
      </c>
      <c r="E31" s="33" t="s">
        <v>42</v>
      </c>
      <c r="F31" s="32" t="s">
        <v>16</v>
      </c>
      <c r="G31" s="32" t="s">
        <v>32</v>
      </c>
      <c r="H31" s="34" t="s">
        <v>20</v>
      </c>
      <c r="I31" s="143" t="s">
        <v>21</v>
      </c>
      <c r="J31" s="144"/>
    </row>
    <row r="32" spans="1:10" s="3" customFormat="1" ht="18" customHeight="1" x14ac:dyDescent="0.45">
      <c r="A32" s="145" t="s">
        <v>43</v>
      </c>
      <c r="B32" s="146"/>
      <c r="C32" s="24">
        <v>43359</v>
      </c>
      <c r="D32" s="24" t="s">
        <v>44</v>
      </c>
      <c r="E32" s="45">
        <v>3</v>
      </c>
      <c r="F32" s="44">
        <v>30</v>
      </c>
      <c r="G32" s="38">
        <f>H32/F32</f>
        <v>198.33333333333334</v>
      </c>
      <c r="H32" s="46">
        <v>5950</v>
      </c>
      <c r="I32" s="130" t="s">
        <v>45</v>
      </c>
      <c r="J32" s="131"/>
    </row>
    <row r="33" spans="1:10" s="3" customFormat="1" ht="18" customHeight="1" x14ac:dyDescent="0.45">
      <c r="A33" s="145" t="s">
        <v>46</v>
      </c>
      <c r="B33" s="146"/>
      <c r="C33" s="97">
        <v>43358</v>
      </c>
      <c r="D33" s="97" t="s">
        <v>70</v>
      </c>
      <c r="E33" s="45">
        <v>3</v>
      </c>
      <c r="F33" s="44">
        <v>30</v>
      </c>
      <c r="G33" s="38">
        <f>H33/F33</f>
        <v>278.5</v>
      </c>
      <c r="H33" s="46">
        <v>8355</v>
      </c>
      <c r="I33" s="130" t="s">
        <v>45</v>
      </c>
      <c r="J33" s="131"/>
    </row>
    <row r="34" spans="1:10" s="3" customFormat="1" ht="18" customHeight="1" x14ac:dyDescent="0.45">
      <c r="A34" s="145" t="s">
        <v>47</v>
      </c>
      <c r="B34" s="146"/>
      <c r="C34" s="24"/>
      <c r="D34" s="24"/>
      <c r="E34" s="45">
        <v>0</v>
      </c>
      <c r="F34" s="44"/>
      <c r="G34" s="38">
        <v>0</v>
      </c>
      <c r="H34" s="46"/>
      <c r="I34" s="130"/>
      <c r="J34" s="131"/>
    </row>
    <row r="35" spans="1:10" s="3" customFormat="1" ht="18" customHeight="1" x14ac:dyDescent="0.45">
      <c r="A35" s="145" t="s">
        <v>48</v>
      </c>
      <c r="B35" s="146"/>
      <c r="C35" s="47"/>
      <c r="D35" s="24"/>
      <c r="E35" s="45">
        <v>0</v>
      </c>
      <c r="F35" s="44"/>
      <c r="G35" s="38">
        <v>0</v>
      </c>
      <c r="H35" s="46"/>
      <c r="I35" s="130"/>
      <c r="J35" s="131"/>
    </row>
    <row r="36" spans="1:10" s="3" customFormat="1" ht="18" customHeight="1" x14ac:dyDescent="0.45">
      <c r="A36" s="145" t="s">
        <v>49</v>
      </c>
      <c r="B36" s="146"/>
      <c r="C36" s="35"/>
      <c r="D36" s="48"/>
      <c r="E36" s="45">
        <v>0</v>
      </c>
      <c r="F36" s="37"/>
      <c r="G36" s="38">
        <v>0</v>
      </c>
      <c r="H36" s="39"/>
      <c r="I36" s="152"/>
      <c r="J36" s="153"/>
    </row>
    <row r="37" spans="1:10" s="3" customFormat="1" ht="18" customHeight="1" x14ac:dyDescent="0.45">
      <c r="A37" s="117"/>
      <c r="B37" s="118"/>
      <c r="C37" s="35"/>
      <c r="D37" s="48"/>
      <c r="E37" s="45">
        <v>0</v>
      </c>
      <c r="F37" s="37"/>
      <c r="G37" s="38">
        <v>0</v>
      </c>
      <c r="H37" s="39"/>
      <c r="I37" s="74"/>
      <c r="J37" s="75"/>
    </row>
    <row r="38" spans="1:10" s="3" customFormat="1" ht="18" customHeight="1" x14ac:dyDescent="0.45">
      <c r="A38" s="117"/>
      <c r="B38" s="118"/>
      <c r="C38" s="35"/>
      <c r="D38" s="48"/>
      <c r="E38" s="45">
        <v>0</v>
      </c>
      <c r="F38" s="37"/>
      <c r="G38" s="38">
        <v>0</v>
      </c>
      <c r="H38" s="39"/>
      <c r="I38" s="74"/>
      <c r="J38" s="75"/>
    </row>
    <row r="39" spans="1:10" s="3" customFormat="1" ht="18" customHeight="1" x14ac:dyDescent="0.45">
      <c r="A39" s="117"/>
      <c r="B39" s="118"/>
      <c r="C39" s="35"/>
      <c r="D39" s="48"/>
      <c r="E39" s="45">
        <v>0</v>
      </c>
      <c r="F39" s="37"/>
      <c r="G39" s="38">
        <v>0</v>
      </c>
      <c r="H39" s="39"/>
      <c r="I39" s="74"/>
      <c r="J39" s="75"/>
    </row>
    <row r="40" spans="1:10" s="3" customFormat="1" ht="18" customHeight="1" x14ac:dyDescent="0.45">
      <c r="A40" s="134" t="s">
        <v>28</v>
      </c>
      <c r="B40" s="135"/>
      <c r="C40" s="29"/>
      <c r="D40" s="30"/>
      <c r="E40" s="31">
        <f>SUM(E32:E39)</f>
        <v>6</v>
      </c>
      <c r="F40" s="41"/>
      <c r="G40" s="49">
        <f>SUM(G32:G39)</f>
        <v>476.83333333333337</v>
      </c>
      <c r="H40" s="43">
        <f>SUM(H32:H39)</f>
        <v>14305</v>
      </c>
      <c r="I40" s="136"/>
      <c r="J40" s="137"/>
    </row>
    <row r="41" spans="1:10" s="3" customFormat="1" ht="10" customHeight="1" x14ac:dyDescent="0.45">
      <c r="A41" s="154"/>
      <c r="B41" s="155"/>
      <c r="C41" s="155"/>
      <c r="D41" s="155"/>
      <c r="E41" s="155"/>
      <c r="F41" s="155"/>
      <c r="G41" s="155"/>
      <c r="H41" s="155"/>
      <c r="I41" s="155"/>
      <c r="J41" s="156"/>
    </row>
    <row r="42" spans="1:10" s="3" customFormat="1" ht="18" customHeight="1" x14ac:dyDescent="0.45">
      <c r="A42" s="141" t="s">
        <v>50</v>
      </c>
      <c r="B42" s="142"/>
      <c r="C42" s="32" t="s">
        <v>51</v>
      </c>
      <c r="D42" s="32"/>
      <c r="E42" s="33" t="s">
        <v>31</v>
      </c>
      <c r="F42" s="32" t="s">
        <v>16</v>
      </c>
      <c r="G42" s="32" t="s">
        <v>32</v>
      </c>
      <c r="H42" s="34" t="s">
        <v>20</v>
      </c>
      <c r="I42" s="143" t="s">
        <v>21</v>
      </c>
      <c r="J42" s="144"/>
    </row>
    <row r="43" spans="1:10" s="3" customFormat="1" ht="18" customHeight="1" x14ac:dyDescent="0.45">
      <c r="A43" s="157" t="s">
        <v>52</v>
      </c>
      <c r="B43" s="158"/>
      <c r="C43" s="24"/>
      <c r="D43" s="24"/>
      <c r="E43" s="50"/>
      <c r="F43" s="24"/>
      <c r="G43" s="38"/>
      <c r="H43" s="39">
        <v>0</v>
      </c>
      <c r="I43" s="159"/>
      <c r="J43" s="160"/>
    </row>
    <row r="44" spans="1:10" s="3" customFormat="1" ht="18" customHeight="1" x14ac:dyDescent="0.45">
      <c r="A44" s="157" t="s">
        <v>53</v>
      </c>
      <c r="B44" s="158"/>
      <c r="C44" s="47"/>
      <c r="D44" s="24"/>
      <c r="E44" s="50"/>
      <c r="F44" s="24"/>
      <c r="G44" s="38"/>
      <c r="H44" s="39">
        <v>0</v>
      </c>
      <c r="I44" s="159"/>
      <c r="J44" s="160"/>
    </row>
    <row r="45" spans="1:10" s="3" customFormat="1" ht="18" customHeight="1" x14ac:dyDescent="0.45">
      <c r="A45" s="157" t="s">
        <v>54</v>
      </c>
      <c r="B45" s="158"/>
      <c r="C45" s="47"/>
      <c r="D45" s="24"/>
      <c r="E45" s="50"/>
      <c r="F45" s="24"/>
      <c r="G45" s="38"/>
      <c r="H45" s="39">
        <v>0</v>
      </c>
      <c r="I45" s="159"/>
      <c r="J45" s="160"/>
    </row>
    <row r="46" spans="1:10" s="3" customFormat="1" ht="18" customHeight="1" x14ac:dyDescent="0.45">
      <c r="A46" s="157" t="s">
        <v>55</v>
      </c>
      <c r="B46" s="158"/>
      <c r="C46" s="47"/>
      <c r="D46" s="24"/>
      <c r="E46" s="50"/>
      <c r="F46" s="24"/>
      <c r="G46" s="38"/>
      <c r="H46" s="39">
        <v>0</v>
      </c>
      <c r="I46" s="159"/>
      <c r="J46" s="160"/>
    </row>
    <row r="47" spans="1:10" s="3" customFormat="1" ht="18" customHeight="1" x14ac:dyDescent="0.45">
      <c r="A47" s="157" t="s">
        <v>56</v>
      </c>
      <c r="B47" s="158"/>
      <c r="C47" s="47"/>
      <c r="D47" s="24"/>
      <c r="E47" s="50"/>
      <c r="F47" s="24"/>
      <c r="G47" s="38"/>
      <c r="H47" s="39">
        <v>0</v>
      </c>
      <c r="I47" s="159"/>
      <c r="J47" s="160"/>
    </row>
    <row r="48" spans="1:10" s="3" customFormat="1" ht="18" customHeight="1" x14ac:dyDescent="0.45">
      <c r="A48" s="145" t="s">
        <v>57</v>
      </c>
      <c r="B48" s="146"/>
      <c r="C48" s="51"/>
      <c r="D48" s="52"/>
      <c r="E48" s="52"/>
      <c r="F48" s="53"/>
      <c r="G48" s="54"/>
      <c r="H48" s="39">
        <v>0</v>
      </c>
      <c r="I48" s="163"/>
      <c r="J48" s="164"/>
    </row>
    <row r="49" spans="1:10" s="3" customFormat="1" ht="18" customHeight="1" x14ac:dyDescent="0.45">
      <c r="A49" s="117"/>
      <c r="B49" s="118"/>
      <c r="C49" s="51"/>
      <c r="D49" s="52"/>
      <c r="E49" s="52"/>
      <c r="F49" s="53"/>
      <c r="G49" s="54"/>
      <c r="H49" s="55"/>
      <c r="I49" s="163"/>
      <c r="J49" s="164"/>
    </row>
    <row r="50" spans="1:10" s="3" customFormat="1" ht="18" customHeight="1" x14ac:dyDescent="0.45">
      <c r="A50" s="170" t="s">
        <v>28</v>
      </c>
      <c r="B50" s="171"/>
      <c r="C50" s="29"/>
      <c r="D50" s="30"/>
      <c r="E50" s="30"/>
      <c r="F50" s="41"/>
      <c r="G50" s="42"/>
      <c r="H50" s="43">
        <f>SUM(H43:H49)</f>
        <v>0</v>
      </c>
      <c r="I50" s="181"/>
      <c r="J50" s="182"/>
    </row>
    <row r="51" spans="1:10" s="3" customFormat="1" ht="10" customHeight="1" x14ac:dyDescent="0.45">
      <c r="A51" s="138"/>
      <c r="B51" s="139"/>
      <c r="C51" s="139"/>
      <c r="D51" s="139"/>
      <c r="E51" s="139"/>
      <c r="F51" s="139"/>
      <c r="G51" s="139"/>
      <c r="H51" s="139"/>
      <c r="I51" s="139"/>
      <c r="J51" s="140"/>
    </row>
    <row r="52" spans="1:10" s="3" customFormat="1" ht="18" customHeight="1" x14ac:dyDescent="0.45">
      <c r="A52" s="141" t="s">
        <v>58</v>
      </c>
      <c r="B52" s="142"/>
      <c r="C52" s="56"/>
      <c r="D52" s="56"/>
      <c r="E52" s="57"/>
      <c r="F52" s="32" t="s">
        <v>16</v>
      </c>
      <c r="G52" s="32" t="s">
        <v>32</v>
      </c>
      <c r="H52" s="34" t="s">
        <v>20</v>
      </c>
      <c r="I52" s="143" t="s">
        <v>21</v>
      </c>
      <c r="J52" s="144"/>
    </row>
    <row r="53" spans="1:10" s="3" customFormat="1" ht="18" customHeight="1" x14ac:dyDescent="0.45">
      <c r="A53" s="161" t="s">
        <v>59</v>
      </c>
      <c r="B53" s="162"/>
      <c r="C53" s="58"/>
      <c r="D53" s="56"/>
      <c r="E53" s="57"/>
      <c r="F53" s="24"/>
      <c r="G53" s="38"/>
      <c r="H53" s="46"/>
      <c r="I53" s="159"/>
      <c r="J53" s="160"/>
    </row>
    <row r="54" spans="1:10" s="3" customFormat="1" ht="18" customHeight="1" x14ac:dyDescent="0.45">
      <c r="A54" s="149" t="s">
        <v>60</v>
      </c>
      <c r="B54" s="150"/>
      <c r="C54" s="58"/>
      <c r="D54" s="56"/>
      <c r="E54" s="57"/>
      <c r="F54" s="24"/>
      <c r="G54" s="38"/>
      <c r="H54" s="46"/>
      <c r="I54" s="159"/>
      <c r="J54" s="160"/>
    </row>
    <row r="55" spans="1:10" s="3" customFormat="1" ht="20.149999999999999" customHeight="1" x14ac:dyDescent="0.45">
      <c r="A55" s="170" t="s">
        <v>28</v>
      </c>
      <c r="B55" s="171"/>
      <c r="C55" s="29"/>
      <c r="D55" s="30"/>
      <c r="E55" s="30"/>
      <c r="F55" s="41"/>
      <c r="G55" s="42"/>
      <c r="H55" s="43">
        <f>SUM(H53:H54)</f>
        <v>0</v>
      </c>
      <c r="I55" s="179"/>
      <c r="J55" s="180"/>
    </row>
    <row r="56" spans="1:10" s="3" customFormat="1" ht="10" customHeight="1" x14ac:dyDescent="0.45">
      <c r="A56" s="138"/>
      <c r="B56" s="139"/>
      <c r="C56" s="139"/>
      <c r="D56" s="139"/>
      <c r="E56" s="139"/>
      <c r="F56" s="139"/>
      <c r="G56" s="139"/>
      <c r="H56" s="139"/>
      <c r="I56" s="139"/>
      <c r="J56" s="140"/>
    </row>
    <row r="57" spans="1:10" s="3" customFormat="1" ht="18" customHeight="1" x14ac:dyDescent="0.45">
      <c r="A57" s="141" t="s">
        <v>61</v>
      </c>
      <c r="B57" s="142"/>
      <c r="C57" s="56"/>
      <c r="D57" s="32" t="s">
        <v>17</v>
      </c>
      <c r="E57" s="33" t="s">
        <v>31</v>
      </c>
      <c r="F57" s="32" t="s">
        <v>16</v>
      </c>
      <c r="G57" s="32" t="s">
        <v>32</v>
      </c>
      <c r="H57" s="34" t="s">
        <v>20</v>
      </c>
      <c r="I57" s="143" t="s">
        <v>21</v>
      </c>
      <c r="J57" s="144"/>
    </row>
    <row r="58" spans="1:10" s="3" customFormat="1" ht="18" customHeight="1" x14ac:dyDescent="0.45">
      <c r="A58" s="161" t="s">
        <v>62</v>
      </c>
      <c r="B58" s="162"/>
      <c r="C58" s="58"/>
      <c r="D58" s="24"/>
      <c r="E58" s="50"/>
      <c r="F58" s="24"/>
      <c r="G58" s="38"/>
      <c r="H58" s="39"/>
      <c r="I58" s="130"/>
      <c r="J58" s="131"/>
    </row>
    <row r="59" spans="1:10" s="3" customFormat="1" ht="18" customHeight="1" x14ac:dyDescent="0.45">
      <c r="A59" s="177" t="s">
        <v>63</v>
      </c>
      <c r="B59" s="178"/>
      <c r="C59" s="58"/>
      <c r="D59" s="24"/>
      <c r="E59" s="25"/>
      <c r="F59" s="44">
        <v>1</v>
      </c>
      <c r="G59" s="38">
        <v>500</v>
      </c>
      <c r="H59" s="39">
        <v>500</v>
      </c>
      <c r="I59" s="130"/>
      <c r="J59" s="131"/>
    </row>
    <row r="60" spans="1:10" s="3" customFormat="1" ht="18" customHeight="1" x14ac:dyDescent="0.45">
      <c r="A60" s="170" t="s">
        <v>28</v>
      </c>
      <c r="B60" s="171"/>
      <c r="C60" s="29"/>
      <c r="D60" s="30"/>
      <c r="E60" s="30"/>
      <c r="F60" s="41"/>
      <c r="G60" s="59"/>
      <c r="H60" s="43">
        <f>SUM(H58:H59)</f>
        <v>500</v>
      </c>
      <c r="I60" s="172"/>
      <c r="J60" s="173"/>
    </row>
    <row r="61" spans="1:10" s="3" customFormat="1" ht="10" customHeight="1" x14ac:dyDescent="0.45">
      <c r="A61" s="174"/>
      <c r="B61" s="175"/>
      <c r="C61" s="175"/>
      <c r="D61" s="175"/>
      <c r="E61" s="175"/>
      <c r="F61" s="175"/>
      <c r="G61" s="175"/>
      <c r="H61" s="175"/>
      <c r="I61" s="175"/>
      <c r="J61" s="176"/>
    </row>
    <row r="62" spans="1:10" s="3" customFormat="1" ht="18" customHeight="1" x14ac:dyDescent="0.45">
      <c r="A62" s="141" t="s">
        <v>64</v>
      </c>
      <c r="B62" s="142"/>
      <c r="C62" s="58"/>
      <c r="D62" s="56"/>
      <c r="E62" s="57"/>
      <c r="F62" s="60" t="s">
        <v>65</v>
      </c>
      <c r="G62" s="61" t="s">
        <v>28</v>
      </c>
      <c r="H62" s="62" t="s">
        <v>20</v>
      </c>
      <c r="I62" s="143" t="s">
        <v>21</v>
      </c>
      <c r="J62" s="144"/>
    </row>
    <row r="63" spans="1:10" s="3" customFormat="1" ht="18" customHeight="1" x14ac:dyDescent="0.45">
      <c r="A63" s="177" t="s">
        <v>66</v>
      </c>
      <c r="B63" s="178"/>
      <c r="C63" s="58"/>
      <c r="D63" s="56"/>
      <c r="E63" s="57"/>
      <c r="F63" s="63">
        <v>0.08</v>
      </c>
      <c r="G63" s="96">
        <f>H24+H29+H40+H50</f>
        <v>24205</v>
      </c>
      <c r="H63" s="64">
        <f>G63*F63</f>
        <v>1936.4</v>
      </c>
      <c r="I63" s="152"/>
      <c r="J63" s="153"/>
    </row>
    <row r="64" spans="1:10" s="3" customFormat="1" ht="18" customHeight="1" x14ac:dyDescent="0.45">
      <c r="A64" s="177" t="s">
        <v>67</v>
      </c>
      <c r="B64" s="178"/>
      <c r="C64" s="58"/>
      <c r="D64" s="56"/>
      <c r="E64" s="57"/>
      <c r="F64" s="63">
        <v>0.06</v>
      </c>
      <c r="G64" s="96">
        <f>G63+H63+I15+H60+H55</f>
        <v>26641.4</v>
      </c>
      <c r="H64" s="64">
        <f>G64*F64</f>
        <v>1598.4839999999999</v>
      </c>
      <c r="I64" s="152"/>
      <c r="J64" s="153"/>
    </row>
    <row r="65" spans="1:10" s="3" customFormat="1" ht="18" customHeight="1" x14ac:dyDescent="0.45">
      <c r="A65" s="165" t="s">
        <v>28</v>
      </c>
      <c r="B65" s="166"/>
      <c r="C65" s="76"/>
      <c r="D65" s="77"/>
      <c r="E65" s="77"/>
      <c r="F65" s="78"/>
      <c r="G65" s="79"/>
      <c r="H65" s="80">
        <f>SUM(H63:H64)</f>
        <v>3534.884</v>
      </c>
      <c r="I65" s="167"/>
      <c r="J65" s="168"/>
    </row>
    <row r="66" spans="1:10" s="3" customFormat="1" ht="10" customHeight="1" x14ac:dyDescent="0.45">
      <c r="A66" s="81"/>
      <c r="B66" s="82"/>
      <c r="C66" s="83"/>
      <c r="D66" s="84"/>
      <c r="E66" s="84"/>
      <c r="F66" s="85"/>
      <c r="G66" s="86"/>
      <c r="H66" s="87"/>
      <c r="I66" s="86"/>
      <c r="J66" s="94"/>
    </row>
    <row r="67" spans="1:10" s="3" customFormat="1" ht="20.149999999999999" customHeight="1" x14ac:dyDescent="0.45">
      <c r="B67" s="88"/>
      <c r="G67" s="89" t="s">
        <v>68</v>
      </c>
      <c r="H67" s="90">
        <f>I15+H24+H29+H40+H50+H55+H60+H65</f>
        <v>28239.883999999998</v>
      </c>
    </row>
    <row r="68" spans="1:10" s="2" customFormat="1" ht="18" x14ac:dyDescent="0.45">
      <c r="F68" s="91"/>
      <c r="H68" s="92"/>
    </row>
    <row r="72" spans="1:10" x14ac:dyDescent="0.35">
      <c r="B72" s="93"/>
    </row>
  </sheetData>
  <mergeCells count="109">
    <mergeCell ref="A65:B65"/>
    <mergeCell ref="I65:J65"/>
    <mergeCell ref="C1:I2"/>
    <mergeCell ref="A60:B60"/>
    <mergeCell ref="I60:J60"/>
    <mergeCell ref="A61:J61"/>
    <mergeCell ref="A62:B62"/>
    <mergeCell ref="I62:J62"/>
    <mergeCell ref="A63:B63"/>
    <mergeCell ref="I63:J63"/>
    <mergeCell ref="A64:B64"/>
    <mergeCell ref="I64:J64"/>
    <mergeCell ref="A55:B55"/>
    <mergeCell ref="I55:J55"/>
    <mergeCell ref="A56:J56"/>
    <mergeCell ref="A57:B57"/>
    <mergeCell ref="I57:J57"/>
    <mergeCell ref="A58:B58"/>
    <mergeCell ref="I58:J58"/>
    <mergeCell ref="A59:B59"/>
    <mergeCell ref="I59:J59"/>
    <mergeCell ref="A50:B50"/>
    <mergeCell ref="I50:J50"/>
    <mergeCell ref="A51:J51"/>
    <mergeCell ref="A52:B52"/>
    <mergeCell ref="I52:J52"/>
    <mergeCell ref="A53:B53"/>
    <mergeCell ref="I53:J53"/>
    <mergeCell ref="A54:B54"/>
    <mergeCell ref="I54:J54"/>
    <mergeCell ref="A45:B45"/>
    <mergeCell ref="I45:J45"/>
    <mergeCell ref="A46:B46"/>
    <mergeCell ref="I46:J46"/>
    <mergeCell ref="A47:B47"/>
    <mergeCell ref="I47:J47"/>
    <mergeCell ref="A48:B48"/>
    <mergeCell ref="I48:J48"/>
    <mergeCell ref="A49:B49"/>
    <mergeCell ref="I49:J49"/>
    <mergeCell ref="A40:B40"/>
    <mergeCell ref="I40:J40"/>
    <mergeCell ref="A41:J41"/>
    <mergeCell ref="A42:B42"/>
    <mergeCell ref="I42:J42"/>
    <mergeCell ref="A43:B43"/>
    <mergeCell ref="I43:J43"/>
    <mergeCell ref="A44:B44"/>
    <mergeCell ref="I44:J44"/>
    <mergeCell ref="A34:B34"/>
    <mergeCell ref="I34:J34"/>
    <mergeCell ref="A35:B35"/>
    <mergeCell ref="I35:J35"/>
    <mergeCell ref="A36:B36"/>
    <mergeCell ref="I36:J36"/>
    <mergeCell ref="A37:B37"/>
    <mergeCell ref="A38:B38"/>
    <mergeCell ref="A39:B39"/>
    <mergeCell ref="A29:B29"/>
    <mergeCell ref="C29:D29"/>
    <mergeCell ref="I29:J29"/>
    <mergeCell ref="A30:J30"/>
    <mergeCell ref="A31:B31"/>
    <mergeCell ref="I31:J31"/>
    <mergeCell ref="A32:B32"/>
    <mergeCell ref="I32:J32"/>
    <mergeCell ref="A33:B33"/>
    <mergeCell ref="I33:J33"/>
    <mergeCell ref="A25:J25"/>
    <mergeCell ref="A26:B26"/>
    <mergeCell ref="C26:D26"/>
    <mergeCell ref="I26:J26"/>
    <mergeCell ref="A27:B27"/>
    <mergeCell ref="C27:D27"/>
    <mergeCell ref="I27:J27"/>
    <mergeCell ref="A28:B28"/>
    <mergeCell ref="C28:D28"/>
    <mergeCell ref="I28:J28"/>
    <mergeCell ref="A19:B19"/>
    <mergeCell ref="I19:J19"/>
    <mergeCell ref="A20:B20"/>
    <mergeCell ref="I20:J20"/>
    <mergeCell ref="A21:B21"/>
    <mergeCell ref="I21:J21"/>
    <mergeCell ref="A23:B23"/>
    <mergeCell ref="I23:J23"/>
    <mergeCell ref="A24:B24"/>
    <mergeCell ref="I24:J24"/>
    <mergeCell ref="A22:B22"/>
    <mergeCell ref="I22:J22"/>
    <mergeCell ref="A14:B14"/>
    <mergeCell ref="A15:B15"/>
    <mergeCell ref="A16:J16"/>
    <mergeCell ref="A17:B17"/>
    <mergeCell ref="I17:J17"/>
    <mergeCell ref="A18:B18"/>
    <mergeCell ref="I18:J18"/>
    <mergeCell ref="A11:B11"/>
    <mergeCell ref="A12:B12"/>
    <mergeCell ref="A13:B13"/>
    <mergeCell ref="B3:E3"/>
    <mergeCell ref="H3:J3"/>
    <mergeCell ref="B4:C4"/>
    <mergeCell ref="B5:C5"/>
    <mergeCell ref="A6:J6"/>
    <mergeCell ref="A7:B7"/>
    <mergeCell ref="A8:B8"/>
    <mergeCell ref="A9:B9"/>
    <mergeCell ref="A10:B10"/>
  </mergeCells>
  <phoneticPr fontId="14" type="noConversion"/>
  <pageMargins left="0.69930555555555596" right="0.69930555555555596" top="0.75" bottom="0.75" header="0.3" footer="0.3"/>
  <pageSetup paperSize="9" scale="6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topLeftCell="A34" workbookViewId="0">
      <selection activeCell="M35" sqref="M35"/>
    </sheetView>
  </sheetViews>
  <sheetFormatPr defaultColWidth="9" defaultRowHeight="14" x14ac:dyDescent="0.25"/>
  <cols>
    <col min="1" max="1" width="9.81640625" style="99" customWidth="1"/>
    <col min="2" max="2" width="10.08984375" style="99" customWidth="1"/>
    <col min="3" max="4" width="9" style="99"/>
    <col min="5" max="5" width="25.08984375" style="99" customWidth="1"/>
    <col min="6" max="6" width="26.1796875" style="99" customWidth="1"/>
    <col min="7" max="16384" width="9" style="99"/>
  </cols>
  <sheetData>
    <row r="1" spans="1:8" ht="31.5" customHeight="1" x14ac:dyDescent="0.25">
      <c r="A1" s="183" t="s">
        <v>117</v>
      </c>
      <c r="B1" s="183"/>
      <c r="C1" s="183"/>
      <c r="D1" s="183"/>
      <c r="E1" s="183"/>
      <c r="F1" s="183"/>
      <c r="G1" s="183"/>
      <c r="H1" s="183"/>
    </row>
    <row r="2" spans="1:8" x14ac:dyDescent="0.25">
      <c r="A2" s="102" t="s">
        <v>72</v>
      </c>
      <c r="B2" s="102" t="s">
        <v>73</v>
      </c>
      <c r="C2" s="102" t="s">
        <v>74</v>
      </c>
      <c r="D2" s="102" t="s">
        <v>76</v>
      </c>
      <c r="E2" s="102" t="s">
        <v>75</v>
      </c>
      <c r="F2" s="102" t="s">
        <v>77</v>
      </c>
      <c r="G2" s="102" t="s">
        <v>78</v>
      </c>
      <c r="H2" s="102" t="s">
        <v>79</v>
      </c>
    </row>
    <row r="3" spans="1:8" x14ac:dyDescent="0.25">
      <c r="A3" s="100" t="s">
        <v>80</v>
      </c>
      <c r="B3" s="100" t="s">
        <v>81</v>
      </c>
      <c r="C3" s="184">
        <v>0.3125</v>
      </c>
      <c r="D3" s="184">
        <v>0.49305555555555558</v>
      </c>
      <c r="E3" s="185" t="s">
        <v>93</v>
      </c>
      <c r="F3" s="185" t="s">
        <v>95</v>
      </c>
      <c r="G3" s="185" t="s">
        <v>96</v>
      </c>
      <c r="H3" s="186">
        <v>600</v>
      </c>
    </row>
    <row r="4" spans="1:8" x14ac:dyDescent="0.25">
      <c r="A4" s="100" t="s">
        <v>80</v>
      </c>
      <c r="B4" s="100" t="s">
        <v>82</v>
      </c>
      <c r="C4" s="186"/>
      <c r="D4" s="186"/>
      <c r="E4" s="186"/>
      <c r="F4" s="186"/>
      <c r="G4" s="186"/>
      <c r="H4" s="186"/>
    </row>
    <row r="5" spans="1:8" x14ac:dyDescent="0.25">
      <c r="A5" s="100" t="s">
        <v>80</v>
      </c>
      <c r="B5" s="100" t="s">
        <v>84</v>
      </c>
      <c r="C5" s="186"/>
      <c r="D5" s="186"/>
      <c r="E5" s="186"/>
      <c r="F5" s="186"/>
      <c r="G5" s="186"/>
      <c r="H5" s="186"/>
    </row>
    <row r="6" spans="1:8" x14ac:dyDescent="0.25">
      <c r="A6" s="100" t="s">
        <v>80</v>
      </c>
      <c r="B6" s="100" t="s">
        <v>85</v>
      </c>
      <c r="C6" s="184">
        <v>0.3125</v>
      </c>
      <c r="D6" s="184">
        <v>0.49305555555555558</v>
      </c>
      <c r="E6" s="185" t="s">
        <v>93</v>
      </c>
      <c r="F6" s="185" t="s">
        <v>95</v>
      </c>
      <c r="G6" s="185" t="s">
        <v>96</v>
      </c>
      <c r="H6" s="186">
        <v>600</v>
      </c>
    </row>
    <row r="7" spans="1:8" x14ac:dyDescent="0.25">
      <c r="A7" s="100" t="s">
        <v>80</v>
      </c>
      <c r="B7" s="100" t="s">
        <v>86</v>
      </c>
      <c r="C7" s="186"/>
      <c r="D7" s="186"/>
      <c r="E7" s="186"/>
      <c r="F7" s="186"/>
      <c r="G7" s="186"/>
      <c r="H7" s="186"/>
    </row>
    <row r="8" spans="1:8" x14ac:dyDescent="0.25">
      <c r="A8" s="100" t="s">
        <v>80</v>
      </c>
      <c r="B8" s="100" t="s">
        <v>87</v>
      </c>
      <c r="C8" s="186"/>
      <c r="D8" s="186"/>
      <c r="E8" s="186"/>
      <c r="F8" s="186"/>
      <c r="G8" s="186"/>
      <c r="H8" s="186"/>
    </row>
    <row r="9" spans="1:8" x14ac:dyDescent="0.25">
      <c r="A9" s="100" t="s">
        <v>80</v>
      </c>
      <c r="B9" s="100" t="s">
        <v>88</v>
      </c>
      <c r="C9" s="184">
        <v>0.3125</v>
      </c>
      <c r="D9" s="184">
        <v>0.49305555555555558</v>
      </c>
      <c r="E9" s="185" t="s">
        <v>93</v>
      </c>
      <c r="F9" s="185" t="s">
        <v>95</v>
      </c>
      <c r="G9" s="185" t="s">
        <v>96</v>
      </c>
      <c r="H9" s="186">
        <v>600</v>
      </c>
    </row>
    <row r="10" spans="1:8" x14ac:dyDescent="0.25">
      <c r="A10" s="100" t="s">
        <v>80</v>
      </c>
      <c r="B10" s="100" t="s">
        <v>91</v>
      </c>
      <c r="C10" s="186"/>
      <c r="D10" s="186"/>
      <c r="E10" s="186"/>
      <c r="F10" s="186"/>
      <c r="G10" s="186"/>
      <c r="H10" s="186"/>
    </row>
    <row r="11" spans="1:8" x14ac:dyDescent="0.25">
      <c r="A11" s="100" t="s">
        <v>80</v>
      </c>
      <c r="B11" s="100" t="s">
        <v>92</v>
      </c>
      <c r="C11" s="186"/>
      <c r="D11" s="186"/>
      <c r="E11" s="186"/>
      <c r="F11" s="186"/>
      <c r="G11" s="186"/>
      <c r="H11" s="186"/>
    </row>
    <row r="12" spans="1:8" x14ac:dyDescent="0.25">
      <c r="A12" s="100" t="s">
        <v>80</v>
      </c>
      <c r="B12" s="100" t="s">
        <v>90</v>
      </c>
      <c r="C12" s="184">
        <v>0.3125</v>
      </c>
      <c r="D12" s="184">
        <v>0.5</v>
      </c>
      <c r="E12" s="186" t="s">
        <v>94</v>
      </c>
      <c r="F12" s="185" t="s">
        <v>95</v>
      </c>
      <c r="G12" s="185" t="s">
        <v>96</v>
      </c>
      <c r="H12" s="186">
        <v>600</v>
      </c>
    </row>
    <row r="13" spans="1:8" x14ac:dyDescent="0.25">
      <c r="A13" s="100" t="s">
        <v>80</v>
      </c>
      <c r="B13" s="100" t="s">
        <v>89</v>
      </c>
      <c r="C13" s="186"/>
      <c r="D13" s="186"/>
      <c r="E13" s="186"/>
      <c r="F13" s="186"/>
      <c r="G13" s="186"/>
      <c r="H13" s="186"/>
    </row>
    <row r="14" spans="1:8" x14ac:dyDescent="0.25">
      <c r="A14" s="100" t="s">
        <v>80</v>
      </c>
      <c r="B14" s="100" t="s">
        <v>83</v>
      </c>
      <c r="C14" s="186"/>
      <c r="D14" s="186"/>
      <c r="E14" s="186"/>
      <c r="F14" s="186"/>
      <c r="G14" s="186"/>
      <c r="H14" s="186"/>
    </row>
    <row r="15" spans="1:8" ht="14" customHeight="1" x14ac:dyDescent="0.25">
      <c r="A15" s="103" t="s">
        <v>97</v>
      </c>
      <c r="B15" s="100" t="s">
        <v>81</v>
      </c>
      <c r="C15" s="184">
        <v>0.60416666666666663</v>
      </c>
      <c r="D15" s="184">
        <v>0.77777777777777779</v>
      </c>
      <c r="E15" s="185" t="s">
        <v>95</v>
      </c>
      <c r="F15" s="185" t="s">
        <v>93</v>
      </c>
      <c r="G15" s="185" t="s">
        <v>96</v>
      </c>
      <c r="H15" s="186">
        <v>600</v>
      </c>
    </row>
    <row r="16" spans="1:8" x14ac:dyDescent="0.25">
      <c r="A16" s="103" t="s">
        <v>97</v>
      </c>
      <c r="B16" s="100" t="s">
        <v>82</v>
      </c>
      <c r="C16" s="186"/>
      <c r="D16" s="186"/>
      <c r="E16" s="186"/>
      <c r="F16" s="186"/>
      <c r="G16" s="186"/>
      <c r="H16" s="186"/>
    </row>
    <row r="17" spans="1:8" x14ac:dyDescent="0.25">
      <c r="A17" s="103" t="s">
        <v>97</v>
      </c>
      <c r="B17" s="100" t="s">
        <v>84</v>
      </c>
      <c r="C17" s="186"/>
      <c r="D17" s="186"/>
      <c r="E17" s="186"/>
      <c r="F17" s="186"/>
      <c r="G17" s="186"/>
      <c r="H17" s="186"/>
    </row>
    <row r="18" spans="1:8" ht="14" customHeight="1" x14ac:dyDescent="0.25">
      <c r="A18" s="103" t="s">
        <v>97</v>
      </c>
      <c r="B18" s="100" t="s">
        <v>85</v>
      </c>
      <c r="C18" s="184">
        <v>0.60416666666666663</v>
      </c>
      <c r="D18" s="184">
        <v>0.78472222222222221</v>
      </c>
      <c r="E18" s="185" t="s">
        <v>95</v>
      </c>
      <c r="F18" s="185" t="s">
        <v>93</v>
      </c>
      <c r="G18" s="185" t="s">
        <v>96</v>
      </c>
      <c r="H18" s="186">
        <v>600</v>
      </c>
    </row>
    <row r="19" spans="1:8" x14ac:dyDescent="0.25">
      <c r="A19" s="103" t="s">
        <v>97</v>
      </c>
      <c r="B19" s="100" t="s">
        <v>86</v>
      </c>
      <c r="C19" s="186"/>
      <c r="D19" s="186"/>
      <c r="E19" s="186"/>
      <c r="F19" s="186"/>
      <c r="G19" s="186"/>
      <c r="H19" s="186"/>
    </row>
    <row r="20" spans="1:8" x14ac:dyDescent="0.25">
      <c r="A20" s="103" t="s">
        <v>97</v>
      </c>
      <c r="B20" s="100" t="s">
        <v>87</v>
      </c>
      <c r="C20" s="186"/>
      <c r="D20" s="186"/>
      <c r="E20" s="186"/>
      <c r="F20" s="186"/>
      <c r="G20" s="186"/>
      <c r="H20" s="186"/>
    </row>
    <row r="21" spans="1:8" ht="14" customHeight="1" x14ac:dyDescent="0.25">
      <c r="A21" s="103" t="s">
        <v>97</v>
      </c>
      <c r="B21" s="100" t="s">
        <v>88</v>
      </c>
      <c r="C21" s="184">
        <v>0.60416666666666663</v>
      </c>
      <c r="D21" s="184">
        <v>0.77777777777777779</v>
      </c>
      <c r="E21" s="185" t="s">
        <v>95</v>
      </c>
      <c r="F21" s="185" t="s">
        <v>93</v>
      </c>
      <c r="G21" s="185" t="s">
        <v>96</v>
      </c>
      <c r="H21" s="186">
        <v>600</v>
      </c>
    </row>
    <row r="22" spans="1:8" x14ac:dyDescent="0.25">
      <c r="A22" s="103" t="s">
        <v>97</v>
      </c>
      <c r="B22" s="100" t="s">
        <v>91</v>
      </c>
      <c r="C22" s="186"/>
      <c r="D22" s="186"/>
      <c r="E22" s="186"/>
      <c r="F22" s="186"/>
      <c r="G22" s="186"/>
      <c r="H22" s="186"/>
    </row>
    <row r="23" spans="1:8" x14ac:dyDescent="0.25">
      <c r="A23" s="103" t="s">
        <v>97</v>
      </c>
      <c r="B23" s="100" t="s">
        <v>92</v>
      </c>
      <c r="C23" s="186"/>
      <c r="D23" s="186"/>
      <c r="E23" s="186"/>
      <c r="F23" s="186"/>
      <c r="G23" s="186"/>
      <c r="H23" s="186"/>
    </row>
    <row r="24" spans="1:8" ht="14" customHeight="1" x14ac:dyDescent="0.25">
      <c r="A24" s="103" t="s">
        <v>97</v>
      </c>
      <c r="B24" s="100" t="s">
        <v>90</v>
      </c>
      <c r="C24" s="184">
        <v>0.60416666666666663</v>
      </c>
      <c r="D24" s="187">
        <v>0.77083333333333337</v>
      </c>
      <c r="E24" s="185" t="s">
        <v>95</v>
      </c>
      <c r="F24" s="186" t="s">
        <v>94</v>
      </c>
      <c r="G24" s="185" t="s">
        <v>96</v>
      </c>
      <c r="H24" s="186">
        <v>600</v>
      </c>
    </row>
    <row r="25" spans="1:8" x14ac:dyDescent="0.25">
      <c r="A25" s="103" t="s">
        <v>97</v>
      </c>
      <c r="B25" s="100" t="s">
        <v>89</v>
      </c>
      <c r="C25" s="186"/>
      <c r="D25" s="186"/>
      <c r="E25" s="186"/>
      <c r="F25" s="186"/>
      <c r="G25" s="186"/>
      <c r="H25" s="186"/>
    </row>
    <row r="26" spans="1:8" x14ac:dyDescent="0.25">
      <c r="A26" s="103" t="s">
        <v>97</v>
      </c>
      <c r="B26" s="100" t="s">
        <v>83</v>
      </c>
      <c r="C26" s="186"/>
      <c r="D26" s="186"/>
      <c r="E26" s="186"/>
      <c r="F26" s="186"/>
      <c r="G26" s="186"/>
      <c r="H26" s="186"/>
    </row>
    <row r="27" spans="1:8" ht="14" customHeight="1" x14ac:dyDescent="0.25">
      <c r="A27" s="100" t="s">
        <v>80</v>
      </c>
      <c r="B27" s="100" t="s">
        <v>98</v>
      </c>
      <c r="C27" s="184">
        <v>0.33333333333333331</v>
      </c>
      <c r="D27" s="184">
        <v>0.4513888888888889</v>
      </c>
      <c r="E27" s="185" t="s">
        <v>99</v>
      </c>
      <c r="F27" s="185" t="s">
        <v>95</v>
      </c>
      <c r="G27" s="185" t="s">
        <v>96</v>
      </c>
      <c r="H27" s="186">
        <v>450</v>
      </c>
    </row>
    <row r="28" spans="1:8" x14ac:dyDescent="0.25">
      <c r="A28" s="100" t="s">
        <v>80</v>
      </c>
      <c r="B28" s="100" t="s">
        <v>100</v>
      </c>
      <c r="C28" s="184"/>
      <c r="D28" s="184"/>
      <c r="E28" s="185"/>
      <c r="F28" s="185"/>
      <c r="G28" s="186"/>
      <c r="H28" s="186"/>
    </row>
    <row r="29" spans="1:8" ht="14" customHeight="1" x14ac:dyDescent="0.25">
      <c r="A29" s="103" t="s">
        <v>97</v>
      </c>
      <c r="B29" s="100" t="s">
        <v>98</v>
      </c>
      <c r="C29" s="184">
        <v>0.61111111111111105</v>
      </c>
      <c r="D29" s="184">
        <v>0.72222222222222221</v>
      </c>
      <c r="E29" s="185" t="s">
        <v>95</v>
      </c>
      <c r="F29" s="185" t="s">
        <v>101</v>
      </c>
      <c r="G29" s="185" t="s">
        <v>96</v>
      </c>
      <c r="H29" s="186">
        <v>450</v>
      </c>
    </row>
    <row r="30" spans="1:8" x14ac:dyDescent="0.25">
      <c r="A30" s="103" t="s">
        <v>97</v>
      </c>
      <c r="B30" s="100" t="s">
        <v>100</v>
      </c>
      <c r="C30" s="184"/>
      <c r="D30" s="184"/>
      <c r="E30" s="185"/>
      <c r="F30" s="185"/>
      <c r="G30" s="186"/>
      <c r="H30" s="186"/>
    </row>
    <row r="31" spans="1:8" ht="14" customHeight="1" x14ac:dyDescent="0.25">
      <c r="A31" s="100" t="s">
        <v>80</v>
      </c>
      <c r="B31" s="100" t="s">
        <v>102</v>
      </c>
      <c r="C31" s="104">
        <v>0.33333333333333331</v>
      </c>
      <c r="D31" s="104">
        <v>0.50694444444444442</v>
      </c>
      <c r="E31" s="100" t="s">
        <v>103</v>
      </c>
      <c r="F31" s="100" t="s">
        <v>95</v>
      </c>
      <c r="G31" s="100" t="s">
        <v>96</v>
      </c>
      <c r="H31" s="101">
        <v>600</v>
      </c>
    </row>
    <row r="32" spans="1:8" x14ac:dyDescent="0.25">
      <c r="A32" s="103" t="s">
        <v>97</v>
      </c>
      <c r="B32" s="100" t="s">
        <v>102</v>
      </c>
      <c r="C32" s="104">
        <v>0.59722222222222221</v>
      </c>
      <c r="D32" s="104">
        <v>0.77083333333333337</v>
      </c>
      <c r="E32" s="100" t="s">
        <v>95</v>
      </c>
      <c r="F32" s="100" t="s">
        <v>103</v>
      </c>
      <c r="G32" s="100" t="s">
        <v>96</v>
      </c>
      <c r="H32" s="101">
        <v>600</v>
      </c>
    </row>
    <row r="33" spans="1:8" ht="28" customHeight="1" x14ac:dyDescent="0.25">
      <c r="A33" s="100" t="s">
        <v>80</v>
      </c>
      <c r="B33" s="100" t="s">
        <v>104</v>
      </c>
      <c r="C33" s="184">
        <v>0.35416666666666669</v>
      </c>
      <c r="D33" s="184">
        <v>0.4375</v>
      </c>
      <c r="E33" s="185" t="s">
        <v>105</v>
      </c>
      <c r="F33" s="185" t="s">
        <v>95</v>
      </c>
      <c r="G33" s="185" t="s">
        <v>96</v>
      </c>
      <c r="H33" s="186">
        <v>500</v>
      </c>
    </row>
    <row r="34" spans="1:8" ht="28" customHeight="1" x14ac:dyDescent="0.25">
      <c r="A34" s="100" t="s">
        <v>80</v>
      </c>
      <c r="B34" s="100" t="s">
        <v>106</v>
      </c>
      <c r="C34" s="184"/>
      <c r="D34" s="184"/>
      <c r="E34" s="185"/>
      <c r="F34" s="185"/>
      <c r="G34" s="186"/>
      <c r="H34" s="186"/>
    </row>
    <row r="35" spans="1:8" ht="25.5" customHeight="1" x14ac:dyDescent="0.25">
      <c r="A35" s="103" t="s">
        <v>97</v>
      </c>
      <c r="B35" s="100" t="s">
        <v>104</v>
      </c>
      <c r="C35" s="184">
        <v>0.60416666666666663</v>
      </c>
      <c r="D35" s="184">
        <v>0.69444444444444453</v>
      </c>
      <c r="E35" s="185" t="s">
        <v>95</v>
      </c>
      <c r="F35" s="185" t="s">
        <v>105</v>
      </c>
      <c r="G35" s="185" t="s">
        <v>96</v>
      </c>
      <c r="H35" s="186">
        <v>500</v>
      </c>
    </row>
    <row r="36" spans="1:8" x14ac:dyDescent="0.25">
      <c r="A36" s="103" t="s">
        <v>97</v>
      </c>
      <c r="B36" s="100" t="s">
        <v>106</v>
      </c>
      <c r="C36" s="184"/>
      <c r="D36" s="184"/>
      <c r="E36" s="185"/>
      <c r="F36" s="185"/>
      <c r="G36" s="186"/>
      <c r="H36" s="186"/>
    </row>
    <row r="37" spans="1:8" ht="14" customHeight="1" x14ac:dyDescent="0.25">
      <c r="A37" s="100" t="s">
        <v>80</v>
      </c>
      <c r="B37" s="100" t="s">
        <v>107</v>
      </c>
      <c r="C37" s="184">
        <v>0.35416666666666669</v>
      </c>
      <c r="D37" s="184">
        <v>0.46527777777777773</v>
      </c>
      <c r="E37" s="185" t="s">
        <v>109</v>
      </c>
      <c r="F37" s="185" t="s">
        <v>95</v>
      </c>
      <c r="G37" s="185" t="s">
        <v>96</v>
      </c>
      <c r="H37" s="186">
        <v>450</v>
      </c>
    </row>
    <row r="38" spans="1:8" x14ac:dyDescent="0.25">
      <c r="A38" s="100" t="s">
        <v>80</v>
      </c>
      <c r="B38" s="100" t="s">
        <v>108</v>
      </c>
      <c r="C38" s="184"/>
      <c r="D38" s="184"/>
      <c r="E38" s="185"/>
      <c r="F38" s="185"/>
      <c r="G38" s="186"/>
      <c r="H38" s="186"/>
    </row>
    <row r="39" spans="1:8" ht="14" customHeight="1" x14ac:dyDescent="0.25">
      <c r="A39" s="103" t="s">
        <v>97</v>
      </c>
      <c r="B39" s="100" t="s">
        <v>107</v>
      </c>
      <c r="C39" s="184">
        <v>0.60416666666666663</v>
      </c>
      <c r="D39" s="184">
        <v>0.72222222222222221</v>
      </c>
      <c r="E39" s="185" t="s">
        <v>95</v>
      </c>
      <c r="F39" s="185" t="s">
        <v>109</v>
      </c>
      <c r="G39" s="185" t="s">
        <v>96</v>
      </c>
      <c r="H39" s="186">
        <v>450</v>
      </c>
    </row>
    <row r="40" spans="1:8" x14ac:dyDescent="0.25">
      <c r="A40" s="103" t="s">
        <v>97</v>
      </c>
      <c r="B40" s="100" t="s">
        <v>108</v>
      </c>
      <c r="C40" s="184"/>
      <c r="D40" s="184"/>
      <c r="E40" s="185"/>
      <c r="F40" s="185"/>
      <c r="G40" s="186"/>
      <c r="H40" s="186"/>
    </row>
    <row r="41" spans="1:8" x14ac:dyDescent="0.25">
      <c r="A41" s="100" t="s">
        <v>80</v>
      </c>
      <c r="B41" s="100" t="s">
        <v>110</v>
      </c>
      <c r="C41" s="104">
        <v>0.3611111111111111</v>
      </c>
      <c r="D41" s="104">
        <v>0.51388888888888895</v>
      </c>
      <c r="E41" s="100" t="s">
        <v>111</v>
      </c>
      <c r="F41" s="100" t="s">
        <v>95</v>
      </c>
      <c r="G41" s="100" t="s">
        <v>96</v>
      </c>
      <c r="H41" s="101">
        <v>550</v>
      </c>
    </row>
    <row r="42" spans="1:8" ht="14" customHeight="1" x14ac:dyDescent="0.25">
      <c r="A42" s="103" t="s">
        <v>97</v>
      </c>
      <c r="B42" s="100" t="s">
        <v>110</v>
      </c>
      <c r="C42" s="104">
        <v>0.625</v>
      </c>
      <c r="D42" s="104">
        <v>0.77777777777777779</v>
      </c>
      <c r="E42" s="100" t="s">
        <v>95</v>
      </c>
      <c r="F42" s="100" t="s">
        <v>111</v>
      </c>
      <c r="G42" s="100" t="s">
        <v>96</v>
      </c>
      <c r="H42" s="101">
        <v>550</v>
      </c>
    </row>
    <row r="43" spans="1:8" x14ac:dyDescent="0.25">
      <c r="G43" s="105" t="s">
        <v>118</v>
      </c>
      <c r="H43" s="105">
        <f>SUM(H3:H42)</f>
        <v>9900</v>
      </c>
    </row>
  </sheetData>
  <autoFilter ref="A2:J2" xr:uid="{CF028384-0DF0-4770-8A3F-91E3C32E5B5A}"/>
  <mergeCells count="85">
    <mergeCell ref="H3:H5"/>
    <mergeCell ref="H6:H8"/>
    <mergeCell ref="H9:H11"/>
    <mergeCell ref="H12:H14"/>
    <mergeCell ref="C3:C5"/>
    <mergeCell ref="D3:D5"/>
    <mergeCell ref="E3:E5"/>
    <mergeCell ref="F3:F5"/>
    <mergeCell ref="G3:G5"/>
    <mergeCell ref="C6:C8"/>
    <mergeCell ref="D6:D8"/>
    <mergeCell ref="E6:E8"/>
    <mergeCell ref="F6:F8"/>
    <mergeCell ref="G6:G8"/>
    <mergeCell ref="C9:C11"/>
    <mergeCell ref="D9:D11"/>
    <mergeCell ref="E9:E11"/>
    <mergeCell ref="F9:F11"/>
    <mergeCell ref="G9:G11"/>
    <mergeCell ref="C12:C14"/>
    <mergeCell ref="D12:D14"/>
    <mergeCell ref="E12:E14"/>
    <mergeCell ref="F12:F14"/>
    <mergeCell ref="G12:G14"/>
    <mergeCell ref="H15:H17"/>
    <mergeCell ref="C18:C20"/>
    <mergeCell ref="D18:D20"/>
    <mergeCell ref="E18:E20"/>
    <mergeCell ref="F18:F20"/>
    <mergeCell ref="G18:G20"/>
    <mergeCell ref="H18:H20"/>
    <mergeCell ref="C15:C17"/>
    <mergeCell ref="D15:D17"/>
    <mergeCell ref="E15:E17"/>
    <mergeCell ref="F15:F17"/>
    <mergeCell ref="G15:G17"/>
    <mergeCell ref="H24:H26"/>
    <mergeCell ref="C21:C23"/>
    <mergeCell ref="D21:D23"/>
    <mergeCell ref="E21:E23"/>
    <mergeCell ref="F21:F23"/>
    <mergeCell ref="G21:G23"/>
    <mergeCell ref="H21:H23"/>
    <mergeCell ref="C24:C26"/>
    <mergeCell ref="D24:D26"/>
    <mergeCell ref="E24:E26"/>
    <mergeCell ref="F24:F26"/>
    <mergeCell ref="G24:G26"/>
    <mergeCell ref="H27:H28"/>
    <mergeCell ref="C29:C30"/>
    <mergeCell ref="D29:D30"/>
    <mergeCell ref="E29:E30"/>
    <mergeCell ref="F29:F30"/>
    <mergeCell ref="G29:G30"/>
    <mergeCell ref="H29:H30"/>
    <mergeCell ref="C27:C28"/>
    <mergeCell ref="D27:D28"/>
    <mergeCell ref="E27:E28"/>
    <mergeCell ref="F27:F28"/>
    <mergeCell ref="G27:G28"/>
    <mergeCell ref="H37:H38"/>
    <mergeCell ref="E33:E34"/>
    <mergeCell ref="F33:F34"/>
    <mergeCell ref="C33:C34"/>
    <mergeCell ref="D33:D34"/>
    <mergeCell ref="C35:C36"/>
    <mergeCell ref="D35:D36"/>
    <mergeCell ref="E35:E36"/>
    <mergeCell ref="F35:F36"/>
    <mergeCell ref="A1:H1"/>
    <mergeCell ref="C39:C40"/>
    <mergeCell ref="D39:D40"/>
    <mergeCell ref="E39:E40"/>
    <mergeCell ref="F39:F40"/>
    <mergeCell ref="G39:G40"/>
    <mergeCell ref="H39:H40"/>
    <mergeCell ref="G33:G34"/>
    <mergeCell ref="H33:H34"/>
    <mergeCell ref="G35:G36"/>
    <mergeCell ref="H35:H36"/>
    <mergeCell ref="C37:C38"/>
    <mergeCell ref="D37:D38"/>
    <mergeCell ref="E37:E38"/>
    <mergeCell ref="F37:F38"/>
    <mergeCell ref="G37:G38"/>
  </mergeCells>
  <phoneticPr fontId="1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</vt:lpstr>
      <vt:lpstr>用车明细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黄佩珊</cp:lastModifiedBy>
  <cp:lastPrinted>2018-04-02T08:45:00Z</cp:lastPrinted>
  <dcterms:created xsi:type="dcterms:W3CDTF">2017-05-23T01:54:00Z</dcterms:created>
  <dcterms:modified xsi:type="dcterms:W3CDTF">2018-09-30T10:02:25Z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