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C:\Users\囧丸囧丸\Desktop\"/>
    </mc:Choice>
  </mc:AlternateContent>
  <bookViews>
    <workbookView xWindow="0" yWindow="0" windowWidth="20940" windowHeight="10820" activeTab="1"/>
  </bookViews>
  <sheets>
    <sheet name="Qoutation form" sheetId="2" r:id="rId1"/>
    <sheet name="overview" sheetId="3" r:id="rId2"/>
  </sheets>
  <calcPr calcId="162913"/>
</workbook>
</file>

<file path=xl/calcChain.xml><?xml version="1.0" encoding="utf-8"?>
<calcChain xmlns="http://schemas.openxmlformats.org/spreadsheetml/2006/main">
  <c r="G67" i="3" l="1"/>
  <c r="G68" i="3" s="1"/>
  <c r="G62" i="3"/>
  <c r="G61" i="3"/>
  <c r="G60" i="3"/>
  <c r="G59" i="3"/>
  <c r="G58" i="3"/>
  <c r="G57" i="3"/>
  <c r="G56" i="3"/>
  <c r="G55" i="3"/>
  <c r="G54" i="3"/>
  <c r="G53" i="3"/>
  <c r="G63" i="3" s="1"/>
  <c r="G49" i="3"/>
  <c r="G48" i="3"/>
  <c r="G43" i="3"/>
  <c r="G42" i="3"/>
  <c r="G41" i="3"/>
  <c r="G40" i="3"/>
  <c r="G39" i="3"/>
  <c r="G38" i="3"/>
  <c r="G37" i="3"/>
  <c r="G36" i="3"/>
  <c r="G44" i="3" s="1"/>
  <c r="G32" i="3"/>
  <c r="G31" i="3"/>
  <c r="G30" i="3"/>
  <c r="G25" i="3"/>
  <c r="J24" i="3" s="1"/>
  <c r="G24" i="3"/>
  <c r="G23" i="3"/>
  <c r="G26" i="3" s="1"/>
  <c r="G22" i="3"/>
  <c r="G17" i="3"/>
  <c r="G16" i="3"/>
  <c r="G18" i="3" s="1"/>
  <c r="G11" i="3"/>
  <c r="G10" i="3"/>
  <c r="G9" i="3"/>
  <c r="G8" i="3"/>
  <c r="J11" i="3" s="1"/>
  <c r="G7" i="3"/>
  <c r="G6" i="3"/>
  <c r="G12" i="3" s="1"/>
  <c r="G105" i="2"/>
  <c r="G104" i="2"/>
  <c r="G95" i="2"/>
  <c r="G94" i="2"/>
  <c r="G93" i="2"/>
  <c r="G92" i="2"/>
  <c r="G91" i="2"/>
  <c r="G90" i="2"/>
  <c r="G89" i="2"/>
  <c r="G88" i="2"/>
  <c r="G87" i="2"/>
  <c r="G86" i="2"/>
  <c r="G96" i="2" s="1"/>
  <c r="G74" i="2"/>
  <c r="G75" i="2" s="1"/>
  <c r="G65" i="2"/>
  <c r="G64" i="2"/>
  <c r="G63" i="2"/>
  <c r="G62" i="2"/>
  <c r="G61" i="2"/>
  <c r="G60" i="2"/>
  <c r="G59" i="2"/>
  <c r="G58" i="2"/>
  <c r="G66" i="2" s="1"/>
  <c r="G50" i="2"/>
  <c r="G49" i="2"/>
  <c r="G48" i="2"/>
  <c r="G39" i="2"/>
  <c r="G38" i="2"/>
  <c r="G37" i="2"/>
  <c r="G35" i="2"/>
  <c r="G40" i="2" s="1"/>
  <c r="G24" i="2"/>
  <c r="G23" i="2"/>
  <c r="G25" i="2" s="1"/>
  <c r="G14" i="2"/>
  <c r="G13" i="2"/>
  <c r="G12" i="2"/>
  <c r="G11" i="2"/>
  <c r="G15" i="2" s="1"/>
  <c r="G10" i="2"/>
  <c r="G9" i="2"/>
  <c r="G41" i="2" l="1"/>
  <c r="F42" i="2"/>
  <c r="F44" i="2" s="1"/>
  <c r="G97" i="2"/>
  <c r="F98" i="2"/>
  <c r="F100" i="2" s="1"/>
  <c r="G16" i="2"/>
  <c r="F17" i="2" s="1"/>
  <c r="F19" i="2" s="1"/>
  <c r="G26" i="2"/>
  <c r="F27" i="2"/>
  <c r="F29" i="2" s="1"/>
  <c r="G67" i="2"/>
  <c r="F68" i="2" s="1"/>
  <c r="F70" i="2" s="1"/>
  <c r="F77" i="2"/>
  <c r="F79" i="2" s="1"/>
  <c r="G76" i="2"/>
  <c r="F107" i="2"/>
  <c r="F109" i="2" s="1"/>
  <c r="G70" i="3"/>
  <c r="G51" i="2"/>
  <c r="F52" i="2" s="1"/>
  <c r="F54" i="2" s="1"/>
  <c r="G106" i="2"/>
  <c r="G71" i="3" l="1"/>
  <c r="G72" i="3" s="1"/>
  <c r="G73" i="3" l="1"/>
  <c r="G74" i="3" s="1"/>
</calcChain>
</file>

<file path=xl/sharedStrings.xml><?xml version="1.0" encoding="utf-8"?>
<sst xmlns="http://schemas.openxmlformats.org/spreadsheetml/2006/main" count="341" uniqueCount="101">
  <si>
    <t>Company Name</t>
  </si>
  <si>
    <t>中国康辉旅行社集团有限责任公司</t>
  </si>
  <si>
    <t>Contact Person</t>
  </si>
  <si>
    <t>巩悦 Jason</t>
  </si>
  <si>
    <t>Email</t>
  </si>
  <si>
    <t>gongyue@cct.cn</t>
  </si>
  <si>
    <t>Mobile</t>
  </si>
  <si>
    <t>13401026155</t>
  </si>
  <si>
    <t>WEEK1    KOL+粉丝</t>
  </si>
  <si>
    <t>Item</t>
  </si>
  <si>
    <t>Project</t>
  </si>
  <si>
    <t>Description</t>
  </si>
  <si>
    <t>QTY</t>
  </si>
  <si>
    <t>Unit Price</t>
  </si>
  <si>
    <t>Total Price</t>
  </si>
  <si>
    <t>Remark</t>
  </si>
  <si>
    <t>机票</t>
  </si>
  <si>
    <t xml:space="preserve">深圳-北京 5.27-5.29往返
5月27日 CZ3193  1215-1530 ，      
5月29日 CZ3160  1500-1830 ， </t>
  </si>
  <si>
    <t>往返含税</t>
  </si>
  <si>
    <t>北京-三亚 5.27-5.28往返
5月27日  CA1369  0740 1150   
5月28日   CA1346  2040 0035+1   </t>
  </si>
  <si>
    <t>汽车票</t>
  </si>
  <si>
    <t>深圳龙岗-香港九龙塘往返
5.27-5.28</t>
  </si>
  <si>
    <t xml:space="preserve"> </t>
  </si>
  <si>
    <t>酒店</t>
  </si>
  <si>
    <t>Wyndham Sanya Bay(三亚丽禾温德姆酒店)或同级</t>
  </si>
  <si>
    <t>北京酒店 Mercure Beijing Downtown(北京华腾美居酒店)或同级</t>
  </si>
  <si>
    <t>香港酒店 香港九龙维景酒店(Metropark Hotel Kowloon)或同级</t>
  </si>
  <si>
    <t>total</t>
  </si>
  <si>
    <t>服务费</t>
  </si>
  <si>
    <t>Grand Total(Incl.VAT)</t>
  </si>
  <si>
    <t>Tax Rate（如果需要增值税专票）</t>
  </si>
  <si>
    <t>Exclude VAT</t>
  </si>
  <si>
    <t>WEEK1    工作人员</t>
  </si>
  <si>
    <t>上海-三亚 5.27-5.28往返
5月27日  HO1177  1015 1325   
5月28日   HO1222   2035 2340  </t>
  </si>
  <si>
    <t>WEEK2    KOL+粉丝</t>
  </si>
  <si>
    <t xml:space="preserve"> 1. GA893 6月3日  0645-1355 北京-巴厘岛                     
 2. GA439 6月4日 1605-1705巴厘岛-雅加达                      
 3. GA890 6月4日 2110-0515+1雅加达-北京 </t>
  </si>
  <si>
    <t>Mercure Kuta Bali(巴厘岛库塔美居酒店)或同级</t>
  </si>
  <si>
    <t>开元曼居·千岛湖游船码头店或同级</t>
  </si>
  <si>
    <t>用车</t>
  </si>
  <si>
    <t>GL8浦东-千岛湖 往返</t>
  </si>
  <si>
    <t>包含过路费及司机房、餐补助</t>
  </si>
  <si>
    <t>WEEK2    工作人员</t>
  </si>
  <si>
    <t>WEEK3    KOL+粉丝</t>
  </si>
  <si>
    <t xml:space="preserve">北京-科伦坡 6.10-6.11往返
6月10日  UL869 0050-0550北京-科伦坡 
6月11日 CA426 2310-0645+1科伦坡-成都
 CA4107 1000-1245 成都-北京 </t>
  </si>
  <si>
    <t>上海-曼谷 6.10-6.11往返
6月10日 FM839  0855-1230 上海-曼谷 
6月11日 FM856 1910-0045+1 曼谷-上海  </t>
  </si>
  <si>
    <t>深圳-北京 6.10-6.11往返
6月10日 HU7712 0905-1215 深圳-北京               
6月11日 HU7701 1715-2035 北京-深圳</t>
  </si>
  <si>
    <t>上海-成都 6.10-6.11往返
6月10日 HO1119 0840-1205 上海-成都  
6月11日 FM9404 1935-2220 成都-上海</t>
  </si>
  <si>
    <t>加勒酒店Ocean Crest(翠园海洋酒店)或同级</t>
  </si>
  <si>
    <t>Holiday Inn Bangkok Silom(曼谷是隆假日酒店)或同级</t>
  </si>
  <si>
    <t>Dorsett Grand Chengdu(成都帝盛君豪酒店))或同级</t>
  </si>
  <si>
    <t>Holiday Inn Express Beijing Wangjing(北京望京智选假日酒店)</t>
  </si>
  <si>
    <t>WEEK3 工作人员</t>
  </si>
  <si>
    <t>WEEK4   KOL+粉丝</t>
  </si>
  <si>
    <t xml:space="preserve">上海-曼谷 6.17-6.18往返
6月17日  FM833 1220 1550     上海-曼谷 
6月18日  FM856 1910 0045+1 曼谷-上海
</t>
  </si>
  <si>
    <t xml:space="preserve">上海-拉萨 6.17-6.18往返
6月17日  MU2335 0645 1440 上海-拉萨 
6月18日  TV9823  1625  1835 拉萨-绵阳          6月18日  HO1062 2055  2335 绵阳-上海 </t>
  </si>
  <si>
    <t xml:space="preserve">深圳-北京 6.17-6.18往返
6月17日 HU7710 0725 1030
 深圳-北京         
</t>
  </si>
  <si>
    <t>单程含税</t>
  </si>
  <si>
    <t>1580+50</t>
  </si>
  <si>
    <t xml:space="preserve">成都-北京 6.16                                                  6月16日 HU7148  1200 1440
成都-北京          </t>
  </si>
  <si>
    <t>北京-深圳火车票</t>
  </si>
  <si>
    <t>回程火车票</t>
  </si>
  <si>
    <t>南京-广州 6.17-6.18往返
6月17日 MU2807  0745 0950 南京-广州  
6月18日  HU7113 1855 2110 广州-南京</t>
  </si>
  <si>
    <t>Novotel Hua Hin Cha Am Beach Resort &amp; Spa(诺富特华欣七岩海滩度假酒店)或同级</t>
  </si>
  <si>
    <t>Jardin Secret Hotel Lhasa(拉萨雅汀舍丽花园酒店) 或同级</t>
  </si>
  <si>
    <t xml:space="preserve"> Mercure Beijing Downtown(北京华腾美居酒店)或同级</t>
  </si>
  <si>
    <t xml:space="preserve"> Rosedale Hotel and Suites Guangzhou(广州珀丽酒店)或同级</t>
  </si>
  <si>
    <t>WEEK4 工作人员</t>
  </si>
  <si>
    <t>overview week1-4</t>
  </si>
  <si>
    <t xml:space="preserve">深圳-北京 5.27-5.29往返
 </t>
  </si>
  <si>
    <t>北京-三亚 5.27-5.28往返
  </t>
  </si>
  <si>
    <t xml:space="preserve">深圳龙岗-香港九龙塘往返
</t>
  </si>
  <si>
    <t>三亚丽禾温德姆酒店</t>
  </si>
  <si>
    <t>北京华腾美居酒店</t>
  </si>
  <si>
    <t>香港九龙维景酒店</t>
  </si>
  <si>
    <t>珠海市旅</t>
  </si>
  <si>
    <t>上海-三亚 5.27-5.28往返  </t>
  </si>
  <si>
    <t>北京-巴厘岛往返 6.3-6.4</t>
  </si>
  <si>
    <t>巴厘岛库塔美居酒店</t>
  </si>
  <si>
    <t>开元曼居·千岛湖游船码头店</t>
  </si>
  <si>
    <t>浙江中青旅</t>
  </si>
  <si>
    <t xml:space="preserve">北京-科伦坡 6.10-6.11往返
</t>
  </si>
  <si>
    <t>上海-曼谷 6.10-6.11往返
 </t>
  </si>
  <si>
    <t xml:space="preserve">深圳-北京 6.10-6.11往返
</t>
  </si>
  <si>
    <t xml:space="preserve">上海-成都 6.10-6.11往返
</t>
  </si>
  <si>
    <t>加勒酒店翠园海洋酒店</t>
  </si>
  <si>
    <t>曼谷是隆假日酒店</t>
  </si>
  <si>
    <t>成都帝盛君豪酒店</t>
  </si>
  <si>
    <t>北京望京智选假日酒店</t>
  </si>
  <si>
    <t xml:space="preserve">上海-曼谷 6.17-6.18往返
</t>
  </si>
  <si>
    <t xml:space="preserve">上海-拉萨 6.17-6.18往返
</t>
  </si>
  <si>
    <t xml:space="preserve">深圳-北京 6.17 
</t>
  </si>
  <si>
    <t xml:space="preserve">成都-北京 6.16                                                          </t>
  </si>
  <si>
    <t>北京-深圳火车票6.18</t>
  </si>
  <si>
    <t xml:space="preserve">南京-广州 6.17-6.18往返
 </t>
  </si>
  <si>
    <t xml:space="preserve"> 诺富特华欣七岩海滩度假酒店 </t>
  </si>
  <si>
    <t xml:space="preserve"> 拉萨雅汀舍丽花园酒店</t>
  </si>
  <si>
    <t xml:space="preserve"> 北京华腾美居酒店</t>
  </si>
  <si>
    <t xml:space="preserve"> 广州珀丽酒店</t>
  </si>
  <si>
    <t>诺富特华欣七岩海滩度假酒店</t>
  </si>
  <si>
    <t xml:space="preserve">Total </t>
  </si>
  <si>
    <t xml:space="preserve"> service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</si>
</sst>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_);[Red]\(&quot;￥&quot;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name val="微软雅黑"/>
      <charset val="134"/>
    </font>
    <font>
      <sz val="9"/>
      <color theme="1"/>
      <name val="微软雅黑"/>
      <charset val="134"/>
    </font>
    <font>
      <b/>
      <sz val="9"/>
      <color rgb="FFFFFFFF"/>
      <name val="微软雅黑"/>
      <charset val="134"/>
    </font>
    <font>
      <sz val="11"/>
      <color rgb="FF000000"/>
      <name val="Arial Unicode MS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宋体"/>
      <family val="3"/>
      <charset val="134"/>
      <scheme val="minor"/>
    </font>
    <font>
      <sz val="10"/>
      <name val="Arial"/>
      <family val="2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176" fontId="6" fillId="0" borderId="7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vertical="center" wrapText="1"/>
    </xf>
    <xf numFmtId="0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76" fontId="6" fillId="4" borderId="7" xfId="0" applyNumberFormat="1" applyFont="1" applyFill="1" applyBorder="1" applyAlignment="1">
      <alignment vertical="center"/>
    </xf>
    <xf numFmtId="49" fontId="3" fillId="0" borderId="15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right" vertical="center"/>
    </xf>
    <xf numFmtId="0" fontId="0" fillId="0" borderId="15" xfId="0" applyFont="1" applyFill="1" applyBorder="1" applyAlignment="1">
      <alignment vertical="center"/>
    </xf>
    <xf numFmtId="0" fontId="5" fillId="0" borderId="14" xfId="0" applyNumberFormat="1" applyFont="1" applyBorder="1" applyAlignment="1">
      <alignment horizontal="center" vertical="center"/>
    </xf>
    <xf numFmtId="0" fontId="0" fillId="0" borderId="15" xfId="0" applyBorder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16" xfId="0" applyNumberFormat="1" applyFont="1" applyBorder="1" applyAlignment="1">
      <alignment horizontal="center" vertical="center"/>
    </xf>
    <xf numFmtId="9" fontId="5" fillId="0" borderId="17" xfId="0" applyNumberFormat="1" applyFont="1" applyBorder="1" applyAlignment="1">
      <alignment horizontal="center" vertical="center" wrapText="1"/>
    </xf>
    <xf numFmtId="9" fontId="5" fillId="0" borderId="18" xfId="0" applyNumberFormat="1" applyFont="1" applyBorder="1" applyAlignment="1">
      <alignment horizontal="center" vertical="center" wrapText="1"/>
    </xf>
    <xf numFmtId="9" fontId="5" fillId="0" borderId="16" xfId="0" applyNumberFormat="1" applyFont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vertical="center"/>
    </xf>
    <xf numFmtId="176" fontId="9" fillId="0" borderId="10" xfId="0" applyNumberFormat="1" applyFont="1" applyFill="1" applyBorder="1" applyAlignment="1">
      <alignment vertical="center"/>
    </xf>
    <xf numFmtId="9" fontId="6" fillId="0" borderId="7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0" xfId="0" applyFont="1" applyFill="1" applyAlignment="1">
      <alignment vertical="center"/>
    </xf>
    <xf numFmtId="49" fontId="3" fillId="6" borderId="0" xfId="0" applyNumberFormat="1" applyFont="1" applyFill="1" applyAlignment="1">
      <alignment horizontal="center" vertical="center"/>
    </xf>
    <xf numFmtId="49" fontId="10" fillId="6" borderId="0" xfId="1" applyNumberFormat="1" applyFont="1" applyFill="1" applyAlignment="1">
      <alignment horizontal="center" vertical="center"/>
    </xf>
    <xf numFmtId="176" fontId="6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176" fontId="6" fillId="0" borderId="17" xfId="0" applyNumberFormat="1" applyFont="1" applyFill="1" applyBorder="1" applyAlignment="1">
      <alignment vertical="center"/>
    </xf>
    <xf numFmtId="0" fontId="0" fillId="0" borderId="10" xfId="0" applyBorder="1">
      <alignment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49" fontId="3" fillId="6" borderId="21" xfId="0" applyNumberFormat="1" applyFont="1" applyFill="1" applyBorder="1" applyAlignment="1">
      <alignment horizontal="center" vertical="center"/>
    </xf>
    <xf numFmtId="49" fontId="3" fillId="6" borderId="23" xfId="0" applyNumberFormat="1" applyFont="1" applyFill="1" applyBorder="1" applyAlignment="1">
      <alignment horizontal="center" vertical="center"/>
    </xf>
    <xf numFmtId="49" fontId="3" fillId="6" borderId="24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9" fontId="3" fillId="6" borderId="6" xfId="0" applyNumberFormat="1" applyFont="1" applyFill="1" applyBorder="1" applyAlignment="1">
      <alignment horizontal="center" vertical="center"/>
    </xf>
    <xf numFmtId="49" fontId="3" fillId="6" borderId="7" xfId="0" applyNumberFormat="1" applyFont="1" applyFill="1" applyBorder="1" applyAlignment="1">
      <alignment horizontal="center" vertical="center"/>
    </xf>
    <xf numFmtId="49" fontId="3" fillId="6" borderId="8" xfId="0" applyNumberFormat="1" applyFont="1" applyFill="1" applyBorder="1" applyAlignment="1">
      <alignment horizontal="center" vertical="center"/>
    </xf>
    <xf numFmtId="49" fontId="10" fillId="6" borderId="6" xfId="1" applyNumberFormat="1" applyFont="1" applyFill="1" applyBorder="1" applyAlignment="1">
      <alignment horizontal="center" vertical="center"/>
    </xf>
    <xf numFmtId="49" fontId="10" fillId="6" borderId="7" xfId="1" applyNumberFormat="1" applyFont="1" applyFill="1" applyBorder="1" applyAlignment="1">
      <alignment horizontal="center" vertical="center"/>
    </xf>
    <xf numFmtId="49" fontId="10" fillId="6" borderId="8" xfId="1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49" fontId="3" fillId="6" borderId="25" xfId="0" applyNumberFormat="1" applyFont="1" applyFill="1" applyBorder="1" applyAlignment="1">
      <alignment horizontal="center" vertical="center"/>
    </xf>
    <xf numFmtId="49" fontId="3" fillId="6" borderId="27" xfId="0" applyNumberFormat="1" applyFont="1" applyFill="1" applyBorder="1" applyAlignment="1">
      <alignment horizontal="center" vertical="center"/>
    </xf>
    <xf numFmtId="49" fontId="3" fillId="6" borderId="28" xfId="0" applyNumberFormat="1" applyFont="1" applyFill="1" applyBorder="1" applyAlignment="1">
      <alignment horizontal="center" vertical="center"/>
    </xf>
    <xf numFmtId="9" fontId="5" fillId="0" borderId="12" xfId="0" applyNumberFormat="1" applyFont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 wrapText="1"/>
    </xf>
    <xf numFmtId="9" fontId="5" fillId="0" borderId="14" xfId="0" applyNumberFormat="1" applyFont="1" applyBorder="1" applyAlignment="1">
      <alignment horizontal="center" vertical="center" wrapText="1"/>
    </xf>
    <xf numFmtId="9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29" xfId="0" applyNumberFormat="1" applyFont="1" applyFill="1" applyBorder="1" applyAlignment="1">
      <alignment horizontal="center" vertical="center"/>
    </xf>
    <xf numFmtId="176" fontId="6" fillId="0" borderId="17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ongyue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8"/>
  <sheetViews>
    <sheetView workbookViewId="0">
      <pane ySplit="5" topLeftCell="A39" activePane="bottomLeft" state="frozen"/>
      <selection pane="bottomLeft" activeCell="B29" sqref="B29:E29"/>
    </sheetView>
  </sheetViews>
  <sheetFormatPr defaultColWidth="9" defaultRowHeight="14"/>
  <cols>
    <col min="2" max="2" width="9.26953125" customWidth="1"/>
    <col min="3" max="3" width="22.90625" customWidth="1"/>
    <col min="4" max="4" width="37.26953125" customWidth="1"/>
    <col min="5" max="5" width="6.453125" customWidth="1"/>
    <col min="6" max="6" width="15.6328125" customWidth="1"/>
    <col min="7" max="7" width="16.81640625" style="33" customWidth="1"/>
    <col min="8" max="8" width="37.90625" customWidth="1"/>
    <col min="10" max="10" width="12.81640625"/>
  </cols>
  <sheetData>
    <row r="2" spans="1:8">
      <c r="B2" s="40" t="s">
        <v>0</v>
      </c>
      <c r="C2" s="41"/>
      <c r="D2" s="42" t="s">
        <v>1</v>
      </c>
      <c r="E2" s="43"/>
      <c r="F2" s="44"/>
      <c r="G2" s="34"/>
    </row>
    <row r="3" spans="1:8">
      <c r="B3" s="45" t="s">
        <v>2</v>
      </c>
      <c r="C3" s="46"/>
      <c r="D3" s="47" t="s">
        <v>3</v>
      </c>
      <c r="E3" s="48"/>
      <c r="F3" s="49"/>
      <c r="G3" s="34"/>
    </row>
    <row r="4" spans="1:8">
      <c r="B4" s="45" t="s">
        <v>4</v>
      </c>
      <c r="C4" s="46"/>
      <c r="D4" s="50" t="s">
        <v>5</v>
      </c>
      <c r="E4" s="51"/>
      <c r="F4" s="52"/>
      <c r="G4" s="35"/>
    </row>
    <row r="5" spans="1:8">
      <c r="B5" s="53" t="s">
        <v>6</v>
      </c>
      <c r="C5" s="54"/>
      <c r="D5" s="55" t="s">
        <v>7</v>
      </c>
      <c r="E5" s="56"/>
      <c r="F5" s="57"/>
      <c r="G5" s="34"/>
    </row>
    <row r="6" spans="1:8">
      <c r="B6" s="81" t="s">
        <v>8</v>
      </c>
      <c r="C6" s="82"/>
      <c r="D6" s="82"/>
      <c r="E6" s="82"/>
      <c r="F6" s="83"/>
      <c r="G6" s="1"/>
    </row>
    <row r="7" spans="1:8">
      <c r="B7" s="84"/>
      <c r="C7" s="85"/>
      <c r="D7" s="85"/>
      <c r="E7" s="85"/>
      <c r="F7" s="86"/>
      <c r="G7" s="1"/>
    </row>
    <row r="8" spans="1:8">
      <c r="B8" s="2" t="s">
        <v>9</v>
      </c>
      <c r="C8" s="3" t="s">
        <v>10</v>
      </c>
      <c r="D8" s="3" t="s">
        <v>11</v>
      </c>
      <c r="E8" s="3" t="s">
        <v>12</v>
      </c>
      <c r="F8" s="4" t="s">
        <v>13</v>
      </c>
      <c r="G8" s="4" t="s">
        <v>14</v>
      </c>
      <c r="H8" s="4" t="s">
        <v>15</v>
      </c>
    </row>
    <row r="9" spans="1:8" ht="42">
      <c r="B9" s="5">
        <v>1</v>
      </c>
      <c r="C9" s="70" t="s">
        <v>16</v>
      </c>
      <c r="D9" s="7" t="s">
        <v>17</v>
      </c>
      <c r="E9" s="8">
        <v>2</v>
      </c>
      <c r="F9" s="9">
        <v>3580</v>
      </c>
      <c r="G9" s="36">
        <f t="shared" ref="G9:G12" si="0">SUM(F9*E9)</f>
        <v>7160</v>
      </c>
      <c r="H9" s="32" t="s">
        <v>18</v>
      </c>
    </row>
    <row r="10" spans="1:8" ht="42">
      <c r="B10" s="5">
        <v>2</v>
      </c>
      <c r="C10" s="71"/>
      <c r="D10" s="7" t="s">
        <v>19</v>
      </c>
      <c r="E10" s="8">
        <v>2</v>
      </c>
      <c r="F10" s="9">
        <v>3360</v>
      </c>
      <c r="G10" s="36">
        <f t="shared" si="0"/>
        <v>6720</v>
      </c>
      <c r="H10" s="32" t="s">
        <v>18</v>
      </c>
    </row>
    <row r="11" spans="1:8" ht="28">
      <c r="A11">
        <v>3</v>
      </c>
      <c r="B11" s="5"/>
      <c r="C11" s="11" t="s">
        <v>20</v>
      </c>
      <c r="D11" s="7" t="s">
        <v>21</v>
      </c>
      <c r="E11" s="8">
        <v>2</v>
      </c>
      <c r="F11" s="9">
        <v>120</v>
      </c>
      <c r="G11" s="36">
        <f t="shared" si="0"/>
        <v>240</v>
      </c>
      <c r="H11" s="32" t="s">
        <v>22</v>
      </c>
    </row>
    <row r="12" spans="1:8" ht="28">
      <c r="B12" s="5">
        <v>3</v>
      </c>
      <c r="C12" s="70" t="s">
        <v>23</v>
      </c>
      <c r="D12" s="7" t="s">
        <v>24</v>
      </c>
      <c r="E12" s="8">
        <v>2</v>
      </c>
      <c r="F12" s="9">
        <v>678</v>
      </c>
      <c r="G12" s="36">
        <f t="shared" si="0"/>
        <v>1356</v>
      </c>
      <c r="H12" s="32" t="s">
        <v>22</v>
      </c>
    </row>
    <row r="13" spans="1:8" ht="28">
      <c r="B13" s="5">
        <v>4</v>
      </c>
      <c r="C13" s="72"/>
      <c r="D13" s="7" t="s">
        <v>25</v>
      </c>
      <c r="E13" s="8">
        <v>2</v>
      </c>
      <c r="F13" s="9">
        <v>515</v>
      </c>
      <c r="G13" s="36">
        <f>SUM(F13)</f>
        <v>515</v>
      </c>
      <c r="H13" s="32" t="s">
        <v>22</v>
      </c>
    </row>
    <row r="14" spans="1:8" ht="28">
      <c r="B14" s="5">
        <v>5</v>
      </c>
      <c r="C14" s="71"/>
      <c r="D14" s="12" t="s">
        <v>26</v>
      </c>
      <c r="E14" s="8">
        <v>2</v>
      </c>
      <c r="F14" s="9">
        <v>1050</v>
      </c>
      <c r="G14" s="36">
        <f>SUM(F14*E14)</f>
        <v>2100</v>
      </c>
      <c r="H14" s="32" t="s">
        <v>22</v>
      </c>
    </row>
    <row r="15" spans="1:8">
      <c r="B15" s="13"/>
      <c r="C15" s="14"/>
      <c r="D15" s="58" t="s">
        <v>27</v>
      </c>
      <c r="E15" s="59"/>
      <c r="F15" s="60"/>
      <c r="G15" s="9">
        <f>SUM(G9:G14)</f>
        <v>18091</v>
      </c>
      <c r="H15" s="32"/>
    </row>
    <row r="16" spans="1:8">
      <c r="B16" s="32"/>
      <c r="C16" s="32"/>
      <c r="D16" s="37" t="s">
        <v>28</v>
      </c>
      <c r="E16" s="61">
        <v>0.08</v>
      </c>
      <c r="F16" s="62"/>
      <c r="G16" s="9">
        <f>SUM(G15*E16)</f>
        <v>1447.28</v>
      </c>
      <c r="H16" s="32"/>
    </row>
    <row r="17" spans="2:10">
      <c r="B17" s="63" t="s">
        <v>29</v>
      </c>
      <c r="C17" s="64"/>
      <c r="D17" s="64"/>
      <c r="E17" s="64"/>
      <c r="F17" s="31">
        <f>SUM(G15:G16)</f>
        <v>19538.28</v>
      </c>
      <c r="G17" s="38" t="s">
        <v>22</v>
      </c>
      <c r="H17" s="39"/>
    </row>
    <row r="18" spans="2:10">
      <c r="B18" s="65" t="s">
        <v>30</v>
      </c>
      <c r="C18" s="66"/>
      <c r="D18" s="66"/>
      <c r="E18" s="66"/>
      <c r="F18" s="30">
        <v>0.06</v>
      </c>
      <c r="G18" s="36"/>
      <c r="H18" s="32"/>
    </row>
    <row r="19" spans="2:10">
      <c r="B19" s="67" t="s">
        <v>31</v>
      </c>
      <c r="C19" s="68"/>
      <c r="D19" s="68"/>
      <c r="E19" s="68"/>
      <c r="F19" s="9">
        <f>SUM(F17*1.06)</f>
        <v>20710.576799999999</v>
      </c>
      <c r="G19" s="36" t="s">
        <v>22</v>
      </c>
      <c r="H19" s="32"/>
    </row>
    <row r="20" spans="2:10">
      <c r="B20" s="81" t="s">
        <v>32</v>
      </c>
      <c r="C20" s="82"/>
      <c r="D20" s="82"/>
      <c r="E20" s="82"/>
      <c r="F20" s="83"/>
      <c r="G20" s="1"/>
    </row>
    <row r="21" spans="2:10">
      <c r="B21" s="84"/>
      <c r="C21" s="85"/>
      <c r="D21" s="85"/>
      <c r="E21" s="85"/>
      <c r="F21" s="86"/>
      <c r="G21" s="1"/>
    </row>
    <row r="22" spans="2:10">
      <c r="B22" s="2" t="s">
        <v>9</v>
      </c>
      <c r="C22" s="3" t="s">
        <v>10</v>
      </c>
      <c r="D22" s="3" t="s">
        <v>11</v>
      </c>
      <c r="E22" s="3" t="s">
        <v>12</v>
      </c>
      <c r="F22" s="4" t="s">
        <v>13</v>
      </c>
      <c r="G22" s="4" t="s">
        <v>14</v>
      </c>
      <c r="H22" s="4" t="s">
        <v>15</v>
      </c>
    </row>
    <row r="23" spans="2:10" ht="42">
      <c r="B23" s="5">
        <v>2</v>
      </c>
      <c r="C23" s="10" t="s">
        <v>16</v>
      </c>
      <c r="D23" s="7" t="s">
        <v>33</v>
      </c>
      <c r="E23" s="8">
        <v>1</v>
      </c>
      <c r="F23" s="9">
        <v>2810</v>
      </c>
      <c r="G23" s="36">
        <f>SUM(F23*E23)</f>
        <v>2810</v>
      </c>
      <c r="H23" s="32" t="s">
        <v>18</v>
      </c>
      <c r="J23" t="s">
        <v>22</v>
      </c>
    </row>
    <row r="24" spans="2:10" ht="28">
      <c r="B24" s="5">
        <v>3</v>
      </c>
      <c r="C24" s="6" t="s">
        <v>23</v>
      </c>
      <c r="D24" s="7" t="s">
        <v>24</v>
      </c>
      <c r="E24" s="8">
        <v>1</v>
      </c>
      <c r="F24" s="9">
        <v>678</v>
      </c>
      <c r="G24" s="36">
        <f>SUM(F24*E24)</f>
        <v>678</v>
      </c>
      <c r="H24" s="32" t="s">
        <v>22</v>
      </c>
    </row>
    <row r="25" spans="2:10">
      <c r="B25" s="13"/>
      <c r="C25" s="14"/>
      <c r="D25" s="58" t="s">
        <v>27</v>
      </c>
      <c r="E25" s="59"/>
      <c r="F25" s="60"/>
      <c r="G25" s="9">
        <f>SUM(G23:G24)</f>
        <v>3488</v>
      </c>
      <c r="H25" s="32"/>
    </row>
    <row r="26" spans="2:10">
      <c r="B26" s="32"/>
      <c r="C26" s="32"/>
      <c r="D26" s="37" t="s">
        <v>28</v>
      </c>
      <c r="E26" s="61">
        <v>0.08</v>
      </c>
      <c r="F26" s="62"/>
      <c r="G26" s="9">
        <f>SUM(G25*E26)</f>
        <v>279.04000000000002</v>
      </c>
      <c r="H26" s="32"/>
    </row>
    <row r="27" spans="2:10">
      <c r="B27" s="63" t="s">
        <v>29</v>
      </c>
      <c r="C27" s="64"/>
      <c r="D27" s="64"/>
      <c r="E27" s="64"/>
      <c r="F27" s="31">
        <f>SUM(G25:G26)</f>
        <v>3767.04</v>
      </c>
      <c r="G27" s="38" t="s">
        <v>22</v>
      </c>
      <c r="H27" s="39"/>
    </row>
    <row r="28" spans="2:10">
      <c r="B28" s="65" t="s">
        <v>30</v>
      </c>
      <c r="C28" s="66"/>
      <c r="D28" s="66"/>
      <c r="E28" s="66"/>
      <c r="F28" s="30">
        <v>0.06</v>
      </c>
      <c r="G28" s="36"/>
      <c r="H28" s="32"/>
    </row>
    <row r="29" spans="2:10">
      <c r="B29" s="67" t="s">
        <v>31</v>
      </c>
      <c r="C29" s="68"/>
      <c r="D29" s="68"/>
      <c r="E29" s="68"/>
      <c r="F29" s="9">
        <f>SUM(F27*1.06)</f>
        <v>3993.0624000000003</v>
      </c>
      <c r="G29" s="36" t="s">
        <v>22</v>
      </c>
      <c r="H29" s="32"/>
    </row>
    <row r="32" spans="2:10">
      <c r="B32" s="81" t="s">
        <v>34</v>
      </c>
      <c r="C32" s="82"/>
      <c r="D32" s="82"/>
      <c r="E32" s="82"/>
      <c r="F32" s="83"/>
      <c r="G32" s="1"/>
    </row>
    <row r="33" spans="2:8">
      <c r="B33" s="84"/>
      <c r="C33" s="85"/>
      <c r="D33" s="85"/>
      <c r="E33" s="85"/>
      <c r="F33" s="86"/>
      <c r="G33" s="1"/>
    </row>
    <row r="34" spans="2:8">
      <c r="B34" s="2" t="s">
        <v>9</v>
      </c>
      <c r="C34" s="3" t="s">
        <v>10</v>
      </c>
      <c r="D34" s="3" t="s">
        <v>11</v>
      </c>
      <c r="E34" s="3" t="s">
        <v>12</v>
      </c>
      <c r="F34" s="4" t="s">
        <v>13</v>
      </c>
      <c r="G34" s="4" t="s">
        <v>14</v>
      </c>
      <c r="H34" s="4" t="s">
        <v>15</v>
      </c>
    </row>
    <row r="35" spans="2:8">
      <c r="B35" s="13">
        <v>1</v>
      </c>
      <c r="C35" s="70" t="s">
        <v>16</v>
      </c>
      <c r="D35" s="70" t="s">
        <v>35</v>
      </c>
      <c r="E35" s="73">
        <v>2</v>
      </c>
      <c r="F35" s="75">
        <v>5280</v>
      </c>
      <c r="G35" s="77">
        <f t="shared" ref="G35:G39" si="1">SUM(F35*E35)</f>
        <v>10560</v>
      </c>
      <c r="H35" s="79" t="s">
        <v>18</v>
      </c>
    </row>
    <row r="36" spans="2:8" ht="80" customHeight="1">
      <c r="B36" s="13">
        <v>2</v>
      </c>
      <c r="C36" s="71"/>
      <c r="D36" s="71"/>
      <c r="E36" s="74"/>
      <c r="F36" s="76"/>
      <c r="G36" s="78"/>
      <c r="H36" s="80"/>
    </row>
    <row r="37" spans="2:8" ht="28">
      <c r="B37" s="13">
        <v>3</v>
      </c>
      <c r="C37" s="72" t="s">
        <v>23</v>
      </c>
      <c r="D37" s="7" t="s">
        <v>36</v>
      </c>
      <c r="E37" s="8">
        <v>2</v>
      </c>
      <c r="F37" s="9">
        <v>498</v>
      </c>
      <c r="G37" s="36">
        <f>SUM(F37)</f>
        <v>498</v>
      </c>
      <c r="H37" s="32" t="s">
        <v>22</v>
      </c>
    </row>
    <row r="38" spans="2:8" ht="24" customHeight="1">
      <c r="B38" s="13">
        <v>4</v>
      </c>
      <c r="C38" s="71"/>
      <c r="D38" s="12" t="s">
        <v>37</v>
      </c>
      <c r="E38" s="8">
        <v>2</v>
      </c>
      <c r="F38" s="9">
        <v>578</v>
      </c>
      <c r="G38" s="36">
        <f t="shared" si="1"/>
        <v>1156</v>
      </c>
      <c r="H38" s="32" t="s">
        <v>22</v>
      </c>
    </row>
    <row r="39" spans="2:8" ht="18" customHeight="1">
      <c r="B39" s="13">
        <v>5</v>
      </c>
      <c r="C39" s="14" t="s">
        <v>38</v>
      </c>
      <c r="D39" s="12" t="s">
        <v>39</v>
      </c>
      <c r="E39" s="8">
        <v>1</v>
      </c>
      <c r="F39" s="9">
        <v>2960</v>
      </c>
      <c r="G39" s="36">
        <f t="shared" si="1"/>
        <v>2960</v>
      </c>
      <c r="H39" s="32" t="s">
        <v>40</v>
      </c>
    </row>
    <row r="40" spans="2:8">
      <c r="B40" s="13"/>
      <c r="C40" s="14"/>
      <c r="D40" s="69" t="s">
        <v>27</v>
      </c>
      <c r="E40" s="69"/>
      <c r="F40" s="69"/>
      <c r="G40" s="9">
        <f>SUM(G35:G39)</f>
        <v>15174</v>
      </c>
      <c r="H40" s="32"/>
    </row>
    <row r="41" spans="2:8">
      <c r="B41" s="32"/>
      <c r="C41" s="32"/>
      <c r="D41" s="37" t="s">
        <v>28</v>
      </c>
      <c r="E41" s="61">
        <v>0.08</v>
      </c>
      <c r="F41" s="62"/>
      <c r="G41" s="9">
        <f>SUM(G40*E41)</f>
        <v>1213.92</v>
      </c>
      <c r="H41" s="32"/>
    </row>
    <row r="42" spans="2:8">
      <c r="B42" s="63" t="s">
        <v>29</v>
      </c>
      <c r="C42" s="64"/>
      <c r="D42" s="64"/>
      <c r="E42" s="64"/>
      <c r="F42" s="31">
        <f>SUM(G40:G41)</f>
        <v>16387.919999999998</v>
      </c>
      <c r="G42" s="38" t="s">
        <v>22</v>
      </c>
      <c r="H42" s="39"/>
    </row>
    <row r="43" spans="2:8">
      <c r="B43" s="65" t="s">
        <v>30</v>
      </c>
      <c r="C43" s="66"/>
      <c r="D43" s="66"/>
      <c r="E43" s="66"/>
      <c r="F43" s="30">
        <v>0.06</v>
      </c>
      <c r="G43" s="36"/>
      <c r="H43" s="32"/>
    </row>
    <row r="44" spans="2:8">
      <c r="B44" s="67" t="s">
        <v>31</v>
      </c>
      <c r="C44" s="68"/>
      <c r="D44" s="68"/>
      <c r="E44" s="68"/>
      <c r="F44" s="9">
        <f>SUM(F42*1.06)</f>
        <v>17371.195199999998</v>
      </c>
      <c r="G44" s="36" t="s">
        <v>22</v>
      </c>
      <c r="H44" s="32"/>
    </row>
    <row r="45" spans="2:8">
      <c r="B45" s="81" t="s">
        <v>41</v>
      </c>
      <c r="C45" s="82"/>
      <c r="D45" s="82"/>
      <c r="E45" s="82"/>
      <c r="F45" s="83"/>
      <c r="G45" s="1"/>
    </row>
    <row r="46" spans="2:8">
      <c r="B46" s="84"/>
      <c r="C46" s="85"/>
      <c r="D46" s="85"/>
      <c r="E46" s="85"/>
      <c r="F46" s="86"/>
      <c r="G46" s="1"/>
    </row>
    <row r="47" spans="2:8">
      <c r="B47" s="2" t="s">
        <v>9</v>
      </c>
      <c r="C47" s="3" t="s">
        <v>10</v>
      </c>
      <c r="D47" s="3" t="s">
        <v>11</v>
      </c>
      <c r="E47" s="3" t="s">
        <v>12</v>
      </c>
      <c r="F47" s="4" t="s">
        <v>13</v>
      </c>
      <c r="G47" s="4" t="s">
        <v>14</v>
      </c>
      <c r="H47" s="4" t="s">
        <v>15</v>
      </c>
    </row>
    <row r="48" spans="2:8" ht="23" customHeight="1">
      <c r="B48" s="5">
        <v>1</v>
      </c>
      <c r="C48" s="14" t="s">
        <v>38</v>
      </c>
      <c r="D48" s="12" t="s">
        <v>39</v>
      </c>
      <c r="E48" s="8">
        <v>1</v>
      </c>
      <c r="F48" s="9">
        <v>1480</v>
      </c>
      <c r="G48" s="36">
        <f>SUM(F48*E48)</f>
        <v>1480</v>
      </c>
      <c r="H48" s="32" t="s">
        <v>40</v>
      </c>
    </row>
    <row r="49" spans="2:8" ht="20" customHeight="1">
      <c r="B49" s="5">
        <v>2</v>
      </c>
      <c r="C49" s="6" t="s">
        <v>23</v>
      </c>
      <c r="D49" s="12" t="s">
        <v>37</v>
      </c>
      <c r="E49" s="8">
        <v>1</v>
      </c>
      <c r="F49" s="9">
        <v>578</v>
      </c>
      <c r="G49" s="36">
        <f>SUM(F49*E49)</f>
        <v>578</v>
      </c>
      <c r="H49" s="32" t="s">
        <v>22</v>
      </c>
    </row>
    <row r="50" spans="2:8">
      <c r="B50" s="13"/>
      <c r="C50" s="14"/>
      <c r="D50" s="58" t="s">
        <v>27</v>
      </c>
      <c r="E50" s="59"/>
      <c r="F50" s="60"/>
      <c r="G50" s="9">
        <f>SUM(G48:G49)</f>
        <v>2058</v>
      </c>
      <c r="H50" s="32"/>
    </row>
    <row r="51" spans="2:8">
      <c r="B51" s="32"/>
      <c r="C51" s="32"/>
      <c r="D51" s="37" t="s">
        <v>28</v>
      </c>
      <c r="E51" s="61">
        <v>0.08</v>
      </c>
      <c r="F51" s="62"/>
      <c r="G51" s="9">
        <f>SUM(G50*E51)</f>
        <v>164.64000000000001</v>
      </c>
      <c r="H51" s="32"/>
    </row>
    <row r="52" spans="2:8">
      <c r="B52" s="63" t="s">
        <v>29</v>
      </c>
      <c r="C52" s="64"/>
      <c r="D52" s="64"/>
      <c r="E52" s="64"/>
      <c r="F52" s="31">
        <f>SUM(G50:G51)</f>
        <v>2222.64</v>
      </c>
      <c r="G52" s="38" t="s">
        <v>22</v>
      </c>
      <c r="H52" s="39"/>
    </row>
    <row r="53" spans="2:8">
      <c r="B53" s="65" t="s">
        <v>30</v>
      </c>
      <c r="C53" s="66"/>
      <c r="D53" s="66"/>
      <c r="E53" s="66"/>
      <c r="F53" s="30">
        <v>0.06</v>
      </c>
      <c r="G53" s="36"/>
      <c r="H53" s="32"/>
    </row>
    <row r="54" spans="2:8">
      <c r="B54" s="67" t="s">
        <v>31</v>
      </c>
      <c r="C54" s="68"/>
      <c r="D54" s="68"/>
      <c r="E54" s="68"/>
      <c r="F54" s="9">
        <f>SUM(F52*1.06)</f>
        <v>2355.9983999999999</v>
      </c>
      <c r="G54" s="36" t="s">
        <v>22</v>
      </c>
      <c r="H54" s="32"/>
    </row>
    <row r="55" spans="2:8">
      <c r="B55" s="81" t="s">
        <v>42</v>
      </c>
      <c r="C55" s="82"/>
      <c r="D55" s="82"/>
      <c r="E55" s="82"/>
      <c r="F55" s="83"/>
    </row>
    <row r="56" spans="2:8">
      <c r="B56" s="84"/>
      <c r="C56" s="85"/>
      <c r="D56" s="85"/>
      <c r="E56" s="85"/>
      <c r="F56" s="86"/>
    </row>
    <row r="57" spans="2:8">
      <c r="B57" s="2" t="s">
        <v>9</v>
      </c>
      <c r="C57" s="3" t="s">
        <v>10</v>
      </c>
      <c r="D57" s="3" t="s">
        <v>11</v>
      </c>
      <c r="E57" s="3" t="s">
        <v>12</v>
      </c>
      <c r="F57" s="4" t="s">
        <v>13</v>
      </c>
      <c r="G57" s="4" t="s">
        <v>14</v>
      </c>
      <c r="H57" s="4" t="s">
        <v>15</v>
      </c>
    </row>
    <row r="58" spans="2:8" ht="70">
      <c r="B58" s="5">
        <v>1</v>
      </c>
      <c r="C58" s="70" t="s">
        <v>16</v>
      </c>
      <c r="D58" s="7" t="s">
        <v>43</v>
      </c>
      <c r="E58" s="8">
        <v>2</v>
      </c>
      <c r="F58" s="9">
        <v>5780</v>
      </c>
      <c r="G58" s="36">
        <f t="shared" ref="G58:G65" si="2">SUM(F58*E58)</f>
        <v>11560</v>
      </c>
      <c r="H58" s="32" t="s">
        <v>18</v>
      </c>
    </row>
    <row r="59" spans="2:8" ht="42">
      <c r="B59" s="5">
        <v>2</v>
      </c>
      <c r="C59" s="72"/>
      <c r="D59" s="7" t="s">
        <v>44</v>
      </c>
      <c r="E59" s="8">
        <v>2</v>
      </c>
      <c r="F59" s="9">
        <v>5310</v>
      </c>
      <c r="G59" s="36">
        <f t="shared" si="2"/>
        <v>10620</v>
      </c>
      <c r="H59" s="32" t="s">
        <v>18</v>
      </c>
    </row>
    <row r="60" spans="2:8" ht="70">
      <c r="B60" s="5">
        <v>3</v>
      </c>
      <c r="C60" s="72"/>
      <c r="D60" s="7" t="s">
        <v>45</v>
      </c>
      <c r="E60" s="8">
        <v>1</v>
      </c>
      <c r="F60" s="9">
        <v>2860</v>
      </c>
      <c r="G60" s="36">
        <f t="shared" si="2"/>
        <v>2860</v>
      </c>
      <c r="H60" s="32" t="s">
        <v>18</v>
      </c>
    </row>
    <row r="61" spans="2:8" ht="42">
      <c r="B61" s="5">
        <v>4</v>
      </c>
      <c r="C61" s="72"/>
      <c r="D61" s="7" t="s">
        <v>46</v>
      </c>
      <c r="E61" s="8">
        <v>2</v>
      </c>
      <c r="F61" s="9">
        <v>2910</v>
      </c>
      <c r="G61" s="36">
        <f t="shared" si="2"/>
        <v>5820</v>
      </c>
      <c r="H61" s="32" t="s">
        <v>18</v>
      </c>
    </row>
    <row r="62" spans="2:8" ht="28">
      <c r="B62" s="5">
        <v>5</v>
      </c>
      <c r="C62" s="70" t="s">
        <v>23</v>
      </c>
      <c r="D62" s="7" t="s">
        <v>47</v>
      </c>
      <c r="E62" s="8">
        <v>2</v>
      </c>
      <c r="F62" s="9">
        <v>515</v>
      </c>
      <c r="G62" s="36">
        <f t="shared" si="2"/>
        <v>1030</v>
      </c>
      <c r="H62" s="32" t="s">
        <v>22</v>
      </c>
    </row>
    <row r="63" spans="2:8" ht="28">
      <c r="B63" s="5">
        <v>6</v>
      </c>
      <c r="C63" s="72"/>
      <c r="D63" s="7" t="s">
        <v>48</v>
      </c>
      <c r="E63" s="8">
        <v>2</v>
      </c>
      <c r="F63" s="9">
        <v>518</v>
      </c>
      <c r="G63" s="36">
        <f t="shared" si="2"/>
        <v>1036</v>
      </c>
      <c r="H63" s="32" t="s">
        <v>22</v>
      </c>
    </row>
    <row r="64" spans="2:8" ht="28">
      <c r="B64" s="5">
        <v>7</v>
      </c>
      <c r="C64" s="72"/>
      <c r="D64" s="12" t="s">
        <v>49</v>
      </c>
      <c r="E64" s="8">
        <v>2</v>
      </c>
      <c r="F64" s="9">
        <v>458</v>
      </c>
      <c r="G64" s="36">
        <f t="shared" si="2"/>
        <v>916</v>
      </c>
      <c r="H64" s="32" t="s">
        <v>22</v>
      </c>
    </row>
    <row r="65" spans="2:8" ht="28">
      <c r="B65" s="21"/>
      <c r="C65" s="71"/>
      <c r="D65" s="12" t="s">
        <v>50</v>
      </c>
      <c r="E65" s="8">
        <v>1</v>
      </c>
      <c r="F65" s="9">
        <v>489</v>
      </c>
      <c r="G65" s="36">
        <f t="shared" si="2"/>
        <v>489</v>
      </c>
      <c r="H65" s="32"/>
    </row>
    <row r="66" spans="2:8">
      <c r="B66" s="13"/>
      <c r="C66" s="14"/>
      <c r="D66" s="58" t="s">
        <v>27</v>
      </c>
      <c r="E66" s="59"/>
      <c r="F66" s="60"/>
      <c r="G66" s="9">
        <f>SUM(G58:G65)</f>
        <v>34331</v>
      </c>
      <c r="H66" s="32"/>
    </row>
    <row r="67" spans="2:8">
      <c r="B67" s="32"/>
      <c r="C67" s="32"/>
      <c r="D67" s="37" t="s">
        <v>28</v>
      </c>
      <c r="E67" s="61">
        <v>0.08</v>
      </c>
      <c r="F67" s="62"/>
      <c r="G67" s="9">
        <f>SUM(G66*E67)</f>
        <v>2746.48</v>
      </c>
      <c r="H67" s="32"/>
    </row>
    <row r="68" spans="2:8">
      <c r="B68" s="63" t="s">
        <v>29</v>
      </c>
      <c r="C68" s="64"/>
      <c r="D68" s="64"/>
      <c r="E68" s="64"/>
      <c r="F68" s="31">
        <f>SUM(G66:G67)</f>
        <v>37077.480000000003</v>
      </c>
      <c r="G68" s="38" t="s">
        <v>22</v>
      </c>
      <c r="H68" s="39"/>
    </row>
    <row r="69" spans="2:8">
      <c r="B69" s="65" t="s">
        <v>30</v>
      </c>
      <c r="C69" s="66"/>
      <c r="D69" s="66"/>
      <c r="E69" s="66"/>
      <c r="F69" s="30">
        <v>0.06</v>
      </c>
      <c r="G69" s="36"/>
      <c r="H69" s="32"/>
    </row>
    <row r="70" spans="2:8">
      <c r="B70" s="67" t="s">
        <v>31</v>
      </c>
      <c r="C70" s="68"/>
      <c r="D70" s="68"/>
      <c r="E70" s="68"/>
      <c r="F70" s="9">
        <f>SUM(F68*1.06)</f>
        <v>39302.128800000006</v>
      </c>
      <c r="G70" s="36" t="s">
        <v>22</v>
      </c>
      <c r="H70" s="32"/>
    </row>
    <row r="71" spans="2:8">
      <c r="B71" s="81" t="s">
        <v>51</v>
      </c>
      <c r="C71" s="82"/>
      <c r="D71" s="82"/>
      <c r="E71" s="82"/>
      <c r="F71" s="83"/>
      <c r="G71" s="1"/>
    </row>
    <row r="72" spans="2:8">
      <c r="B72" s="84"/>
      <c r="C72" s="85"/>
      <c r="D72" s="85"/>
      <c r="E72" s="85"/>
      <c r="F72" s="86"/>
      <c r="G72" s="1"/>
    </row>
    <row r="73" spans="2:8">
      <c r="B73" s="2" t="s">
        <v>9</v>
      </c>
      <c r="C73" s="3" t="s">
        <v>10</v>
      </c>
      <c r="D73" s="3" t="s">
        <v>11</v>
      </c>
      <c r="E73" s="3" t="s">
        <v>12</v>
      </c>
      <c r="F73" s="4" t="s">
        <v>13</v>
      </c>
      <c r="G73" s="4" t="s">
        <v>14</v>
      </c>
      <c r="H73" s="4" t="s">
        <v>15</v>
      </c>
    </row>
    <row r="74" spans="2:8" ht="50" customHeight="1">
      <c r="B74" s="5">
        <v>1</v>
      </c>
      <c r="C74" s="6" t="s">
        <v>23</v>
      </c>
      <c r="D74" s="7" t="s">
        <v>47</v>
      </c>
      <c r="E74" s="8">
        <v>1</v>
      </c>
      <c r="F74" s="9">
        <v>515</v>
      </c>
      <c r="G74" s="36">
        <f>SUM(F74*E74)</f>
        <v>515</v>
      </c>
      <c r="H74" s="32" t="s">
        <v>22</v>
      </c>
    </row>
    <row r="75" spans="2:8">
      <c r="B75" s="13"/>
      <c r="C75" s="14"/>
      <c r="D75" s="58" t="s">
        <v>27</v>
      </c>
      <c r="E75" s="59"/>
      <c r="F75" s="60"/>
      <c r="G75" s="9">
        <f>SUM(G74:G74)</f>
        <v>515</v>
      </c>
      <c r="H75" s="32"/>
    </row>
    <row r="76" spans="2:8">
      <c r="B76" s="32"/>
      <c r="C76" s="32"/>
      <c r="D76" s="37" t="s">
        <v>28</v>
      </c>
      <c r="E76" s="61">
        <v>0.08</v>
      </c>
      <c r="F76" s="62"/>
      <c r="G76" s="9">
        <f>SUM(G75*E76)</f>
        <v>41.2</v>
      </c>
      <c r="H76" s="32"/>
    </row>
    <row r="77" spans="2:8">
      <c r="B77" s="63" t="s">
        <v>29</v>
      </c>
      <c r="C77" s="64"/>
      <c r="D77" s="64"/>
      <c r="E77" s="64"/>
      <c r="F77" s="31">
        <f>SUM(G75:G76)</f>
        <v>556.20000000000005</v>
      </c>
      <c r="G77" s="38" t="s">
        <v>22</v>
      </c>
      <c r="H77" s="39"/>
    </row>
    <row r="78" spans="2:8">
      <c r="B78" s="65" t="s">
        <v>30</v>
      </c>
      <c r="C78" s="66"/>
      <c r="D78" s="66"/>
      <c r="E78" s="66"/>
      <c r="F78" s="30">
        <v>0.06</v>
      </c>
      <c r="G78" s="36"/>
      <c r="H78" s="32"/>
    </row>
    <row r="79" spans="2:8">
      <c r="B79" s="67" t="s">
        <v>31</v>
      </c>
      <c r="C79" s="68"/>
      <c r="D79" s="68"/>
      <c r="E79" s="68"/>
      <c r="F79" s="9">
        <f>SUM(F77*1.06)</f>
        <v>589.57200000000012</v>
      </c>
      <c r="G79" s="36" t="s">
        <v>22</v>
      </c>
      <c r="H79" s="32"/>
    </row>
    <row r="83" spans="2:11">
      <c r="B83" s="81" t="s">
        <v>52</v>
      </c>
      <c r="C83" s="82"/>
      <c r="D83" s="82"/>
      <c r="E83" s="82"/>
      <c r="F83" s="83"/>
      <c r="G83"/>
    </row>
    <row r="84" spans="2:11">
      <c r="B84" s="84"/>
      <c r="C84" s="85"/>
      <c r="D84" s="85"/>
      <c r="E84" s="85"/>
      <c r="F84" s="86"/>
      <c r="G84"/>
    </row>
    <row r="85" spans="2:11">
      <c r="B85" s="2" t="s">
        <v>9</v>
      </c>
      <c r="C85" s="3" t="s">
        <v>10</v>
      </c>
      <c r="D85" s="3" t="s">
        <v>11</v>
      </c>
      <c r="E85" s="3" t="s">
        <v>12</v>
      </c>
      <c r="F85" s="4" t="s">
        <v>13</v>
      </c>
      <c r="G85" s="4" t="s">
        <v>14</v>
      </c>
      <c r="H85" s="4" t="s">
        <v>15</v>
      </c>
    </row>
    <row r="86" spans="2:11" ht="54" customHeight="1">
      <c r="B86" s="5">
        <v>1</v>
      </c>
      <c r="C86" s="70" t="s">
        <v>16</v>
      </c>
      <c r="D86" s="7" t="s">
        <v>53</v>
      </c>
      <c r="E86" s="8">
        <v>2</v>
      </c>
      <c r="F86" s="9">
        <v>5350</v>
      </c>
      <c r="G86" s="36">
        <f t="shared" ref="G86:G95" si="3">SUM(F86*E86)</f>
        <v>10700</v>
      </c>
      <c r="H86" s="32" t="s">
        <v>18</v>
      </c>
      <c r="K86" t="s">
        <v>22</v>
      </c>
    </row>
    <row r="87" spans="2:11" ht="71" customHeight="1">
      <c r="B87" s="5">
        <v>2</v>
      </c>
      <c r="C87" s="72"/>
      <c r="D87" s="7" t="s">
        <v>54</v>
      </c>
      <c r="E87" s="8">
        <v>2</v>
      </c>
      <c r="F87" s="9">
        <v>4630</v>
      </c>
      <c r="G87" s="36">
        <f t="shared" si="3"/>
        <v>9260</v>
      </c>
      <c r="H87" s="32" t="s">
        <v>18</v>
      </c>
    </row>
    <row r="88" spans="2:11" ht="61" customHeight="1">
      <c r="B88" s="5">
        <v>3</v>
      </c>
      <c r="C88" s="72"/>
      <c r="D88" s="23" t="s">
        <v>55</v>
      </c>
      <c r="E88" s="8">
        <v>1</v>
      </c>
      <c r="F88" s="9">
        <v>1660</v>
      </c>
      <c r="G88" s="36">
        <f t="shared" si="3"/>
        <v>1660</v>
      </c>
      <c r="H88" s="32" t="s">
        <v>56</v>
      </c>
      <c r="I88" t="s">
        <v>57</v>
      </c>
    </row>
    <row r="89" spans="2:11" ht="72" customHeight="1">
      <c r="B89" s="5"/>
      <c r="C89" s="72"/>
      <c r="D89" s="7" t="s">
        <v>58</v>
      </c>
      <c r="E89" s="8">
        <v>1</v>
      </c>
      <c r="F89" s="9">
        <v>1610</v>
      </c>
      <c r="G89" s="36">
        <f t="shared" si="3"/>
        <v>1610</v>
      </c>
      <c r="H89" s="32" t="s">
        <v>56</v>
      </c>
      <c r="I89" t="s">
        <v>57</v>
      </c>
    </row>
    <row r="90" spans="2:11" ht="72" customHeight="1">
      <c r="B90" s="5"/>
      <c r="C90" s="72"/>
      <c r="D90" s="7" t="s">
        <v>59</v>
      </c>
      <c r="E90" s="8">
        <v>2</v>
      </c>
      <c r="F90" s="9">
        <v>1141.5</v>
      </c>
      <c r="G90" s="36">
        <f t="shared" si="3"/>
        <v>2283</v>
      </c>
      <c r="H90" s="32" t="s">
        <v>60</v>
      </c>
    </row>
    <row r="91" spans="2:11" ht="42">
      <c r="B91" s="5">
        <v>4</v>
      </c>
      <c r="C91" s="72"/>
      <c r="D91" s="7" t="s">
        <v>61</v>
      </c>
      <c r="E91" s="8">
        <v>2</v>
      </c>
      <c r="F91" s="9">
        <v>1790</v>
      </c>
      <c r="G91" s="36">
        <f t="shared" si="3"/>
        <v>3580</v>
      </c>
      <c r="H91" s="32" t="s">
        <v>18</v>
      </c>
    </row>
    <row r="92" spans="2:11" ht="36" customHeight="1">
      <c r="B92" s="5">
        <v>5</v>
      </c>
      <c r="C92" s="70" t="s">
        <v>23</v>
      </c>
      <c r="D92" s="7" t="s">
        <v>62</v>
      </c>
      <c r="E92" s="8">
        <v>2</v>
      </c>
      <c r="F92" s="9">
        <v>589</v>
      </c>
      <c r="G92" s="36">
        <f t="shared" si="3"/>
        <v>1178</v>
      </c>
      <c r="H92" s="32" t="s">
        <v>22</v>
      </c>
    </row>
    <row r="93" spans="2:11" ht="28">
      <c r="B93" s="5">
        <v>6</v>
      </c>
      <c r="C93" s="72"/>
      <c r="D93" s="7" t="s">
        <v>63</v>
      </c>
      <c r="E93" s="8">
        <v>2</v>
      </c>
      <c r="F93" s="9">
        <v>551</v>
      </c>
      <c r="G93" s="36">
        <f t="shared" si="3"/>
        <v>1102</v>
      </c>
      <c r="H93" s="32" t="s">
        <v>22</v>
      </c>
    </row>
    <row r="94" spans="2:11" ht="28">
      <c r="B94" s="5">
        <v>7</v>
      </c>
      <c r="C94" s="72"/>
      <c r="D94" s="12" t="s">
        <v>64</v>
      </c>
      <c r="E94" s="8">
        <v>1</v>
      </c>
      <c r="F94" s="9">
        <v>579</v>
      </c>
      <c r="G94" s="36">
        <f t="shared" si="3"/>
        <v>579</v>
      </c>
      <c r="H94" s="32" t="s">
        <v>22</v>
      </c>
    </row>
    <row r="95" spans="2:11" ht="28">
      <c r="B95" s="21"/>
      <c r="C95" s="71"/>
      <c r="D95" s="12" t="s">
        <v>65</v>
      </c>
      <c r="E95" s="8">
        <v>2</v>
      </c>
      <c r="F95" s="9">
        <v>458</v>
      </c>
      <c r="G95" s="36">
        <f t="shared" si="3"/>
        <v>916</v>
      </c>
      <c r="H95" s="32"/>
    </row>
    <row r="96" spans="2:11">
      <c r="B96" s="13"/>
      <c r="C96" s="14"/>
      <c r="D96" s="58" t="s">
        <v>27</v>
      </c>
      <c r="E96" s="59"/>
      <c r="F96" s="60"/>
      <c r="G96" s="9">
        <f>SUM(G86:G95)</f>
        <v>32868</v>
      </c>
      <c r="H96" s="32"/>
    </row>
    <row r="97" spans="2:8">
      <c r="B97" s="32"/>
      <c r="C97" s="32"/>
      <c r="D97" s="37" t="s">
        <v>28</v>
      </c>
      <c r="E97" s="61">
        <v>0.08</v>
      </c>
      <c r="F97" s="62"/>
      <c r="G97" s="9">
        <f>SUM(G96*E97)</f>
        <v>2629.44</v>
      </c>
      <c r="H97" s="32"/>
    </row>
    <row r="98" spans="2:8">
      <c r="B98" s="63" t="s">
        <v>29</v>
      </c>
      <c r="C98" s="64"/>
      <c r="D98" s="64"/>
      <c r="E98" s="64"/>
      <c r="F98" s="31">
        <f>SUM(G96:G97)</f>
        <v>35497.440000000002</v>
      </c>
      <c r="G98" s="38" t="s">
        <v>22</v>
      </c>
      <c r="H98" s="39"/>
    </row>
    <row r="99" spans="2:8">
      <c r="B99" s="65" t="s">
        <v>30</v>
      </c>
      <c r="C99" s="66"/>
      <c r="D99" s="66"/>
      <c r="E99" s="66"/>
      <c r="F99" s="30">
        <v>0.06</v>
      </c>
      <c r="G99" s="36"/>
      <c r="H99" s="32"/>
    </row>
    <row r="100" spans="2:8">
      <c r="B100" s="67" t="s">
        <v>31</v>
      </c>
      <c r="C100" s="68"/>
      <c r="D100" s="68"/>
      <c r="E100" s="68"/>
      <c r="F100" s="9">
        <f>SUM(F98*1.06)</f>
        <v>37627.286400000005</v>
      </c>
      <c r="G100" s="36" t="s">
        <v>22</v>
      </c>
      <c r="H100" s="32"/>
    </row>
    <row r="101" spans="2:8">
      <c r="B101" s="81" t="s">
        <v>66</v>
      </c>
      <c r="C101" s="82"/>
      <c r="D101" s="82"/>
      <c r="E101" s="82"/>
      <c r="F101" s="83"/>
      <c r="G101" s="1"/>
    </row>
    <row r="102" spans="2:8">
      <c r="B102" s="84"/>
      <c r="C102" s="85"/>
      <c r="D102" s="85"/>
      <c r="E102" s="85"/>
      <c r="F102" s="86"/>
      <c r="G102" s="1"/>
    </row>
    <row r="103" spans="2:8">
      <c r="B103" s="2" t="s">
        <v>9</v>
      </c>
      <c r="C103" s="3" t="s">
        <v>10</v>
      </c>
      <c r="D103" s="3" t="s">
        <v>11</v>
      </c>
      <c r="E103" s="3" t="s">
        <v>12</v>
      </c>
      <c r="F103" s="4" t="s">
        <v>13</v>
      </c>
      <c r="G103" s="4" t="s">
        <v>14</v>
      </c>
      <c r="H103" s="4" t="s">
        <v>15</v>
      </c>
    </row>
    <row r="104" spans="2:8" ht="42">
      <c r="B104" s="5">
        <v>1</v>
      </c>
      <c r="C104" s="6" t="s">
        <v>23</v>
      </c>
      <c r="D104" s="7" t="s">
        <v>62</v>
      </c>
      <c r="E104" s="8">
        <v>1</v>
      </c>
      <c r="F104" s="9">
        <v>589</v>
      </c>
      <c r="G104" s="36">
        <f>SUM(F104*E104)</f>
        <v>589</v>
      </c>
      <c r="H104" s="32" t="s">
        <v>22</v>
      </c>
    </row>
    <row r="105" spans="2:8">
      <c r="B105" s="13"/>
      <c r="C105" s="14"/>
      <c r="D105" s="58" t="s">
        <v>27</v>
      </c>
      <c r="E105" s="59"/>
      <c r="F105" s="60"/>
      <c r="G105" s="9">
        <f>SUM(G104:G104)</f>
        <v>589</v>
      </c>
      <c r="H105" s="32"/>
    </row>
    <row r="106" spans="2:8">
      <c r="B106" s="32"/>
      <c r="C106" s="32"/>
      <c r="D106" s="37" t="s">
        <v>28</v>
      </c>
      <c r="E106" s="61">
        <v>0.08</v>
      </c>
      <c r="F106" s="62"/>
      <c r="G106" s="9">
        <f>SUM(G105*E106)</f>
        <v>47.12</v>
      </c>
      <c r="H106" s="32"/>
    </row>
    <row r="107" spans="2:8">
      <c r="B107" s="63" t="s">
        <v>29</v>
      </c>
      <c r="C107" s="64"/>
      <c r="D107" s="64"/>
      <c r="E107" s="64"/>
      <c r="F107" s="31">
        <f>SUM(G105:G106)</f>
        <v>636.12</v>
      </c>
      <c r="G107" s="38" t="s">
        <v>22</v>
      </c>
      <c r="H107" s="39"/>
    </row>
    <row r="108" spans="2:8">
      <c r="B108" s="65" t="s">
        <v>30</v>
      </c>
      <c r="C108" s="66"/>
      <c r="D108" s="66"/>
      <c r="E108" s="66"/>
      <c r="F108" s="30">
        <v>0.06</v>
      </c>
      <c r="G108" s="36"/>
      <c r="H108" s="32"/>
    </row>
    <row r="109" spans="2:8">
      <c r="B109" s="67" t="s">
        <v>31</v>
      </c>
      <c r="C109" s="68"/>
      <c r="D109" s="68"/>
      <c r="E109" s="68"/>
      <c r="F109" s="9">
        <f>SUM(F107*1.06)</f>
        <v>674.28719999999998</v>
      </c>
      <c r="G109" s="36" t="s">
        <v>22</v>
      </c>
      <c r="H109" s="32"/>
    </row>
    <row r="110" spans="2:8">
      <c r="G110"/>
    </row>
    <row r="111" spans="2:8">
      <c r="G111"/>
    </row>
    <row r="112" spans="2:8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</sheetData>
  <mergeCells count="69">
    <mergeCell ref="G35:G36"/>
    <mergeCell ref="H35:H36"/>
    <mergeCell ref="B6:F7"/>
    <mergeCell ref="B20:F21"/>
    <mergeCell ref="B32:F33"/>
    <mergeCell ref="B108:E108"/>
    <mergeCell ref="B109:E109"/>
    <mergeCell ref="C9:C10"/>
    <mergeCell ref="C12:C14"/>
    <mergeCell ref="C35:C36"/>
    <mergeCell ref="C37:C38"/>
    <mergeCell ref="C58:C61"/>
    <mergeCell ref="C62:C65"/>
    <mergeCell ref="C86:C91"/>
    <mergeCell ref="C92:C95"/>
    <mergeCell ref="D35:D36"/>
    <mergeCell ref="E35:E36"/>
    <mergeCell ref="B45:F46"/>
    <mergeCell ref="B55:F56"/>
    <mergeCell ref="B71:F72"/>
    <mergeCell ref="B83:F84"/>
    <mergeCell ref="B99:E99"/>
    <mergeCell ref="B100:E100"/>
    <mergeCell ref="D105:F105"/>
    <mergeCell ref="E106:F106"/>
    <mergeCell ref="B107:E107"/>
    <mergeCell ref="B101:F102"/>
    <mergeCell ref="B78:E78"/>
    <mergeCell ref="B79:E79"/>
    <mergeCell ref="D96:F96"/>
    <mergeCell ref="E97:F97"/>
    <mergeCell ref="B98:E98"/>
    <mergeCell ref="B69:E69"/>
    <mergeCell ref="B70:E70"/>
    <mergeCell ref="D75:F75"/>
    <mergeCell ref="E76:F76"/>
    <mergeCell ref="B77:E77"/>
    <mergeCell ref="B53:E53"/>
    <mergeCell ref="B54:E54"/>
    <mergeCell ref="D66:F66"/>
    <mergeCell ref="E67:F67"/>
    <mergeCell ref="B68:E68"/>
    <mergeCell ref="B43:E43"/>
    <mergeCell ref="B44:E44"/>
    <mergeCell ref="D50:F50"/>
    <mergeCell ref="E51:F51"/>
    <mergeCell ref="B52:E52"/>
    <mergeCell ref="B28:E28"/>
    <mergeCell ref="B29:E29"/>
    <mergeCell ref="D40:F40"/>
    <mergeCell ref="E41:F41"/>
    <mergeCell ref="B42:E42"/>
    <mergeCell ref="F35:F36"/>
    <mergeCell ref="B18:E18"/>
    <mergeCell ref="B19:E19"/>
    <mergeCell ref="D25:F25"/>
    <mergeCell ref="E26:F26"/>
    <mergeCell ref="B27:E27"/>
    <mergeCell ref="B5:C5"/>
    <mergeCell ref="D5:F5"/>
    <mergeCell ref="D15:F15"/>
    <mergeCell ref="E16:F16"/>
    <mergeCell ref="B17:E17"/>
    <mergeCell ref="B2:C2"/>
    <mergeCell ref="D2:F2"/>
    <mergeCell ref="B3:C3"/>
    <mergeCell ref="D3:F3"/>
    <mergeCell ref="B4:C4"/>
    <mergeCell ref="D4:F4"/>
  </mergeCells>
  <phoneticPr fontId="11" type="noConversion"/>
  <hyperlinks>
    <hyperlink ref="D4" r:id="rId1"/>
  </hyperlinks>
  <pageMargins left="0.69930555555555596" right="0.69930555555555596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4"/>
  <sheetViews>
    <sheetView tabSelected="1" workbookViewId="0">
      <selection activeCell="K25" sqref="K25"/>
    </sheetView>
  </sheetViews>
  <sheetFormatPr defaultColWidth="8.7265625" defaultRowHeight="14"/>
  <cols>
    <col min="2" max="3" width="15.6328125" customWidth="1"/>
    <col min="4" max="4" width="30.1796875" customWidth="1"/>
    <col min="5" max="6" width="15.6328125" customWidth="1"/>
    <col min="7" max="7" width="17.6328125" customWidth="1"/>
  </cols>
  <sheetData>
    <row r="2" spans="1:11" ht="17.5">
      <c r="B2" s="87" t="s">
        <v>67</v>
      </c>
      <c r="C2" s="87"/>
    </row>
    <row r="3" spans="1:11">
      <c r="B3" s="81" t="s">
        <v>8</v>
      </c>
      <c r="C3" s="82"/>
      <c r="D3" s="82"/>
      <c r="E3" s="82"/>
      <c r="F3" s="83"/>
      <c r="G3" s="1"/>
    </row>
    <row r="4" spans="1:11">
      <c r="B4" s="84"/>
      <c r="C4" s="85"/>
      <c r="D4" s="85"/>
      <c r="E4" s="85"/>
      <c r="F4" s="86"/>
      <c r="G4" s="1"/>
    </row>
    <row r="5" spans="1:11">
      <c r="B5" s="2" t="s">
        <v>9</v>
      </c>
      <c r="C5" s="3" t="s">
        <v>10</v>
      </c>
      <c r="D5" s="3" t="s">
        <v>11</v>
      </c>
      <c r="E5" s="3" t="s">
        <v>12</v>
      </c>
      <c r="F5" s="4" t="s">
        <v>13</v>
      </c>
      <c r="G5" s="3" t="s">
        <v>14</v>
      </c>
    </row>
    <row r="6" spans="1:11" ht="25" customHeight="1">
      <c r="B6" s="5">
        <v>1</v>
      </c>
      <c r="C6" s="70" t="s">
        <v>16</v>
      </c>
      <c r="D6" s="7" t="s">
        <v>68</v>
      </c>
      <c r="E6" s="8">
        <v>2</v>
      </c>
      <c r="F6" s="9">
        <v>3580</v>
      </c>
      <c r="G6" s="9">
        <f t="shared" ref="G6:G9" si="0">SUM(F6*E6)</f>
        <v>7160</v>
      </c>
    </row>
    <row r="7" spans="1:11" ht="25" customHeight="1">
      <c r="B7" s="5">
        <v>2</v>
      </c>
      <c r="C7" s="71"/>
      <c r="D7" s="7" t="s">
        <v>69</v>
      </c>
      <c r="E7" s="8">
        <v>2</v>
      </c>
      <c r="F7" s="9">
        <v>3360</v>
      </c>
      <c r="G7" s="9">
        <f t="shared" si="0"/>
        <v>6720</v>
      </c>
    </row>
    <row r="8" spans="1:11" ht="25" customHeight="1">
      <c r="A8" t="s">
        <v>22</v>
      </c>
      <c r="B8" s="5">
        <v>3</v>
      </c>
      <c r="C8" s="11" t="s">
        <v>20</v>
      </c>
      <c r="D8" s="7" t="s">
        <v>70</v>
      </c>
      <c r="E8" s="8">
        <v>2</v>
      </c>
      <c r="F8" s="9">
        <v>120</v>
      </c>
      <c r="G8" s="9">
        <f t="shared" si="0"/>
        <v>240</v>
      </c>
    </row>
    <row r="9" spans="1:11" ht="25" customHeight="1">
      <c r="B9" s="5">
        <v>4</v>
      </c>
      <c r="C9" s="70" t="s">
        <v>23</v>
      </c>
      <c r="D9" s="7" t="s">
        <v>71</v>
      </c>
      <c r="E9" s="8">
        <v>2</v>
      </c>
      <c r="F9" s="9">
        <v>678</v>
      </c>
      <c r="G9" s="9">
        <f t="shared" si="0"/>
        <v>1356</v>
      </c>
    </row>
    <row r="10" spans="1:11" ht="25" customHeight="1">
      <c r="B10" s="5">
        <v>5</v>
      </c>
      <c r="C10" s="72"/>
      <c r="D10" s="7" t="s">
        <v>72</v>
      </c>
      <c r="E10" s="8">
        <v>2</v>
      </c>
      <c r="F10" s="9">
        <v>515</v>
      </c>
      <c r="G10" s="9">
        <f>SUM(F10)</f>
        <v>515</v>
      </c>
    </row>
    <row r="11" spans="1:11" ht="25" customHeight="1">
      <c r="B11" s="5">
        <v>6</v>
      </c>
      <c r="C11" s="71"/>
      <c r="D11" s="12" t="s">
        <v>73</v>
      </c>
      <c r="E11" s="8">
        <v>2</v>
      </c>
      <c r="F11" s="9">
        <v>1050</v>
      </c>
      <c r="G11" s="9">
        <f>SUM(F11*E11)</f>
        <v>2100</v>
      </c>
      <c r="J11">
        <f>SUM(G11+G8)</f>
        <v>2340</v>
      </c>
      <c r="K11" t="s">
        <v>74</v>
      </c>
    </row>
    <row r="12" spans="1:11">
      <c r="B12" s="13"/>
      <c r="C12" s="14"/>
      <c r="D12" s="58" t="s">
        <v>27</v>
      </c>
      <c r="E12" s="59"/>
      <c r="F12" s="60"/>
      <c r="G12" s="15">
        <f>SUM(G6:G11)</f>
        <v>18091</v>
      </c>
    </row>
    <row r="13" spans="1:11">
      <c r="B13" s="81" t="s">
        <v>32</v>
      </c>
      <c r="C13" s="82"/>
      <c r="D13" s="82"/>
      <c r="E13" s="82"/>
      <c r="F13" s="83"/>
      <c r="G13" s="16"/>
    </row>
    <row r="14" spans="1:11">
      <c r="B14" s="84"/>
      <c r="C14" s="85"/>
      <c r="D14" s="85"/>
      <c r="E14" s="85"/>
      <c r="F14" s="86"/>
      <c r="G14" s="16"/>
    </row>
    <row r="15" spans="1:11">
      <c r="B15" s="2" t="s">
        <v>9</v>
      </c>
      <c r="C15" s="3" t="s">
        <v>10</v>
      </c>
      <c r="D15" s="3" t="s">
        <v>11</v>
      </c>
      <c r="E15" s="3" t="s">
        <v>12</v>
      </c>
      <c r="F15" s="4" t="s">
        <v>13</v>
      </c>
      <c r="G15" s="3" t="s">
        <v>14</v>
      </c>
    </row>
    <row r="16" spans="1:11" ht="30" customHeight="1">
      <c r="B16" s="5">
        <v>1</v>
      </c>
      <c r="C16" s="10" t="s">
        <v>16</v>
      </c>
      <c r="D16" s="7" t="s">
        <v>75</v>
      </c>
      <c r="E16" s="8">
        <v>1</v>
      </c>
      <c r="F16" s="9">
        <v>2810</v>
      </c>
      <c r="G16" s="9">
        <f>SUM(F16*E16)</f>
        <v>2810</v>
      </c>
    </row>
    <row r="17" spans="2:11" ht="30" customHeight="1">
      <c r="B17" s="5">
        <v>2</v>
      </c>
      <c r="C17" s="6" t="s">
        <v>23</v>
      </c>
      <c r="D17" s="7" t="s">
        <v>71</v>
      </c>
      <c r="E17" s="8">
        <v>1</v>
      </c>
      <c r="F17" s="9">
        <v>678</v>
      </c>
      <c r="G17" s="9">
        <f>SUM(F17*E17)</f>
        <v>678</v>
      </c>
    </row>
    <row r="18" spans="2:11">
      <c r="B18" s="13"/>
      <c r="C18" s="14"/>
      <c r="D18" s="58" t="s">
        <v>27</v>
      </c>
      <c r="E18" s="59"/>
      <c r="F18" s="60"/>
      <c r="G18" s="15">
        <f>SUM(G16:G17)</f>
        <v>3488</v>
      </c>
    </row>
    <row r="19" spans="2:11">
      <c r="B19" s="81" t="s">
        <v>34</v>
      </c>
      <c r="C19" s="82"/>
      <c r="D19" s="82"/>
      <c r="E19" s="82"/>
      <c r="F19" s="83"/>
      <c r="G19" s="16"/>
    </row>
    <row r="20" spans="2:11">
      <c r="B20" s="84"/>
      <c r="C20" s="85"/>
      <c r="D20" s="85"/>
      <c r="E20" s="85"/>
      <c r="F20" s="86"/>
      <c r="G20" s="16"/>
    </row>
    <row r="21" spans="2:11">
      <c r="B21" s="2" t="s">
        <v>9</v>
      </c>
      <c r="C21" s="3" t="s">
        <v>10</v>
      </c>
      <c r="D21" s="3" t="s">
        <v>11</v>
      </c>
      <c r="E21" s="3" t="s">
        <v>12</v>
      </c>
      <c r="F21" s="4" t="s">
        <v>13</v>
      </c>
      <c r="G21" s="3" t="s">
        <v>14</v>
      </c>
    </row>
    <row r="22" spans="2:11" ht="29" customHeight="1">
      <c r="B22" s="13">
        <v>2</v>
      </c>
      <c r="C22" s="10" t="s">
        <v>16</v>
      </c>
      <c r="D22" s="10" t="s">
        <v>76</v>
      </c>
      <c r="E22" s="17">
        <v>2</v>
      </c>
      <c r="F22" s="18">
        <v>5280</v>
      </c>
      <c r="G22" s="19">
        <f>SUM(F22*E22)</f>
        <v>10560</v>
      </c>
    </row>
    <row r="23" spans="2:11">
      <c r="B23" s="13">
        <v>3</v>
      </c>
      <c r="C23" s="72" t="s">
        <v>23</v>
      </c>
      <c r="D23" s="7" t="s">
        <v>77</v>
      </c>
      <c r="E23" s="8">
        <v>2</v>
      </c>
      <c r="F23" s="9">
        <v>498</v>
      </c>
      <c r="G23" s="9">
        <f>SUM(F23)</f>
        <v>498</v>
      </c>
    </row>
    <row r="24" spans="2:11" ht="24" customHeight="1">
      <c r="B24" s="13">
        <v>4</v>
      </c>
      <c r="C24" s="71"/>
      <c r="D24" s="12" t="s">
        <v>78</v>
      </c>
      <c r="E24" s="8">
        <v>2</v>
      </c>
      <c r="F24" s="9">
        <v>578</v>
      </c>
      <c r="G24" s="9">
        <f>SUM(F24*E24)</f>
        <v>1156</v>
      </c>
      <c r="J24">
        <f>SUM(G24+G25+G30+G31)</f>
        <v>6174</v>
      </c>
      <c r="K24" t="s">
        <v>79</v>
      </c>
    </row>
    <row r="25" spans="2:11" ht="18" customHeight="1">
      <c r="B25" s="13">
        <v>5</v>
      </c>
      <c r="C25" s="14" t="s">
        <v>38</v>
      </c>
      <c r="D25" s="12" t="s">
        <v>39</v>
      </c>
      <c r="E25" s="8">
        <v>1</v>
      </c>
      <c r="F25" s="9">
        <v>2960</v>
      </c>
      <c r="G25" s="9">
        <f>SUM(F25*E25)</f>
        <v>2960</v>
      </c>
    </row>
    <row r="26" spans="2:11">
      <c r="B26" s="13"/>
      <c r="C26" s="14"/>
      <c r="D26" s="69" t="s">
        <v>27</v>
      </c>
      <c r="E26" s="69"/>
      <c r="F26" s="69"/>
      <c r="G26" s="15">
        <f>SUM(G22:G25)</f>
        <v>15174</v>
      </c>
    </row>
    <row r="27" spans="2:11">
      <c r="B27" s="81" t="s">
        <v>41</v>
      </c>
      <c r="C27" s="82"/>
      <c r="D27" s="82"/>
      <c r="E27" s="82"/>
      <c r="F27" s="83"/>
      <c r="G27" s="16"/>
    </row>
    <row r="28" spans="2:11">
      <c r="B28" s="84"/>
      <c r="C28" s="85"/>
      <c r="D28" s="85"/>
      <c r="E28" s="85"/>
      <c r="F28" s="86"/>
      <c r="G28" s="16"/>
    </row>
    <row r="29" spans="2:11">
      <c r="B29" s="2" t="s">
        <v>9</v>
      </c>
      <c r="C29" s="3" t="s">
        <v>10</v>
      </c>
      <c r="D29" s="3" t="s">
        <v>11</v>
      </c>
      <c r="E29" s="3" t="s">
        <v>12</v>
      </c>
      <c r="F29" s="4" t="s">
        <v>13</v>
      </c>
      <c r="G29" s="3" t="s">
        <v>14</v>
      </c>
    </row>
    <row r="30" spans="2:11" ht="23" customHeight="1">
      <c r="B30" s="5">
        <v>1</v>
      </c>
      <c r="C30" s="14" t="s">
        <v>38</v>
      </c>
      <c r="D30" s="12" t="s">
        <v>39</v>
      </c>
      <c r="E30" s="8">
        <v>1</v>
      </c>
      <c r="F30" s="9">
        <v>1480</v>
      </c>
      <c r="G30" s="9">
        <f>SUM(F30*E30)</f>
        <v>1480</v>
      </c>
    </row>
    <row r="31" spans="2:11" ht="20" customHeight="1">
      <c r="B31" s="5">
        <v>2</v>
      </c>
      <c r="C31" s="6" t="s">
        <v>23</v>
      </c>
      <c r="D31" s="12" t="s">
        <v>37</v>
      </c>
      <c r="E31" s="8">
        <v>1</v>
      </c>
      <c r="F31" s="9">
        <v>578</v>
      </c>
      <c r="G31" s="9">
        <f>SUM(F31*E31)</f>
        <v>578</v>
      </c>
    </row>
    <row r="32" spans="2:11">
      <c r="B32" s="13"/>
      <c r="C32" s="14"/>
      <c r="D32" s="58" t="s">
        <v>27</v>
      </c>
      <c r="E32" s="59"/>
      <c r="F32" s="60"/>
      <c r="G32" s="15">
        <f>SUM(G30:G31)</f>
        <v>2058</v>
      </c>
    </row>
    <row r="33" spans="2:7">
      <c r="B33" s="81" t="s">
        <v>42</v>
      </c>
      <c r="C33" s="82"/>
      <c r="D33" s="82"/>
      <c r="E33" s="82"/>
      <c r="F33" s="83"/>
      <c r="G33" s="20"/>
    </row>
    <row r="34" spans="2:7">
      <c r="B34" s="84"/>
      <c r="C34" s="85"/>
      <c r="D34" s="85"/>
      <c r="E34" s="85"/>
      <c r="F34" s="86"/>
      <c r="G34" s="20"/>
    </row>
    <row r="35" spans="2:7">
      <c r="B35" s="2" t="s">
        <v>9</v>
      </c>
      <c r="C35" s="3" t="s">
        <v>10</v>
      </c>
      <c r="D35" s="3" t="s">
        <v>11</v>
      </c>
      <c r="E35" s="3" t="s">
        <v>12</v>
      </c>
      <c r="F35" s="4" t="s">
        <v>13</v>
      </c>
      <c r="G35" s="3" t="s">
        <v>14</v>
      </c>
    </row>
    <row r="36" spans="2:7" ht="28">
      <c r="B36" s="5">
        <v>1</v>
      </c>
      <c r="C36" s="70" t="s">
        <v>16</v>
      </c>
      <c r="D36" s="7" t="s">
        <v>80</v>
      </c>
      <c r="E36" s="8">
        <v>2</v>
      </c>
      <c r="F36" s="9">
        <v>5780</v>
      </c>
      <c r="G36" s="9">
        <f t="shared" ref="G36:G43" si="1">SUM(F36*E36)</f>
        <v>11560</v>
      </c>
    </row>
    <row r="37" spans="2:7" ht="28">
      <c r="B37" s="5">
        <v>2</v>
      </c>
      <c r="C37" s="72"/>
      <c r="D37" s="7" t="s">
        <v>81</v>
      </c>
      <c r="E37" s="8">
        <v>2</v>
      </c>
      <c r="F37" s="9">
        <v>5310</v>
      </c>
      <c r="G37" s="9">
        <f t="shared" si="1"/>
        <v>10620</v>
      </c>
    </row>
    <row r="38" spans="2:7" ht="27" customHeight="1">
      <c r="B38" s="5">
        <v>3</v>
      </c>
      <c r="C38" s="72"/>
      <c r="D38" s="7" t="s">
        <v>82</v>
      </c>
      <c r="E38" s="8">
        <v>1</v>
      </c>
      <c r="F38" s="9">
        <v>2860</v>
      </c>
      <c r="G38" s="9">
        <f t="shared" si="1"/>
        <v>2860</v>
      </c>
    </row>
    <row r="39" spans="2:7" ht="28">
      <c r="B39" s="5">
        <v>4</v>
      </c>
      <c r="C39" s="72"/>
      <c r="D39" s="7" t="s">
        <v>83</v>
      </c>
      <c r="E39" s="8">
        <v>2</v>
      </c>
      <c r="F39" s="9">
        <v>2910</v>
      </c>
      <c r="G39" s="9">
        <f t="shared" si="1"/>
        <v>5820</v>
      </c>
    </row>
    <row r="40" spans="2:7">
      <c r="B40" s="5">
        <v>5</v>
      </c>
      <c r="C40" s="70" t="s">
        <v>23</v>
      </c>
      <c r="D40" s="7" t="s">
        <v>84</v>
      </c>
      <c r="E40" s="8">
        <v>2</v>
      </c>
      <c r="F40" s="9">
        <v>515</v>
      </c>
      <c r="G40" s="9">
        <f t="shared" si="1"/>
        <v>1030</v>
      </c>
    </row>
    <row r="41" spans="2:7">
      <c r="B41" s="5">
        <v>6</v>
      </c>
      <c r="C41" s="72"/>
      <c r="D41" s="7" t="s">
        <v>85</v>
      </c>
      <c r="E41" s="8">
        <v>2</v>
      </c>
      <c r="F41" s="9">
        <v>518</v>
      </c>
      <c r="G41" s="9">
        <f t="shared" si="1"/>
        <v>1036</v>
      </c>
    </row>
    <row r="42" spans="2:7">
      <c r="B42" s="5">
        <v>7</v>
      </c>
      <c r="C42" s="72"/>
      <c r="D42" s="12" t="s">
        <v>86</v>
      </c>
      <c r="E42" s="8">
        <v>2</v>
      </c>
      <c r="F42" s="9">
        <v>458</v>
      </c>
      <c r="G42" s="9">
        <f t="shared" si="1"/>
        <v>916</v>
      </c>
    </row>
    <row r="43" spans="2:7">
      <c r="B43" s="21"/>
      <c r="C43" s="71"/>
      <c r="D43" s="12" t="s">
        <v>87</v>
      </c>
      <c r="E43" s="8">
        <v>1</v>
      </c>
      <c r="F43" s="9">
        <v>489</v>
      </c>
      <c r="G43" s="9">
        <f t="shared" si="1"/>
        <v>489</v>
      </c>
    </row>
    <row r="44" spans="2:7">
      <c r="B44" s="13"/>
      <c r="C44" s="14"/>
      <c r="D44" s="58" t="s">
        <v>27</v>
      </c>
      <c r="E44" s="59"/>
      <c r="F44" s="60"/>
      <c r="G44" s="15">
        <f>SUM(G36:G43)</f>
        <v>34331</v>
      </c>
    </row>
    <row r="45" spans="2:7">
      <c r="B45" s="81" t="s">
        <v>51</v>
      </c>
      <c r="C45" s="82"/>
      <c r="D45" s="82"/>
      <c r="E45" s="82"/>
      <c r="F45" s="83"/>
      <c r="G45" s="16"/>
    </row>
    <row r="46" spans="2:7">
      <c r="B46" s="84"/>
      <c r="C46" s="85"/>
      <c r="D46" s="85"/>
      <c r="E46" s="85"/>
      <c r="F46" s="86"/>
      <c r="G46" s="16"/>
    </row>
    <row r="47" spans="2:7">
      <c r="B47" s="2" t="s">
        <v>9</v>
      </c>
      <c r="C47" s="3" t="s">
        <v>10</v>
      </c>
      <c r="D47" s="3" t="s">
        <v>11</v>
      </c>
      <c r="E47" s="3" t="s">
        <v>12</v>
      </c>
      <c r="F47" s="4" t="s">
        <v>13</v>
      </c>
      <c r="G47" s="3" t="s">
        <v>14</v>
      </c>
    </row>
    <row r="48" spans="2:7" ht="23" customHeight="1">
      <c r="B48" s="5">
        <v>1</v>
      </c>
      <c r="C48" s="6" t="s">
        <v>23</v>
      </c>
      <c r="D48" s="7" t="s">
        <v>84</v>
      </c>
      <c r="E48" s="8">
        <v>1</v>
      </c>
      <c r="F48" s="9">
        <v>515</v>
      </c>
      <c r="G48" s="9">
        <f>SUM(F48*E48)</f>
        <v>515</v>
      </c>
    </row>
    <row r="49" spans="2:10">
      <c r="B49" s="13"/>
      <c r="C49" s="14"/>
      <c r="D49" s="58" t="s">
        <v>27</v>
      </c>
      <c r="E49" s="59"/>
      <c r="F49" s="60"/>
      <c r="G49" s="15">
        <f>SUM(G48:G48)</f>
        <v>515</v>
      </c>
    </row>
    <row r="50" spans="2:10">
      <c r="B50" s="81" t="s">
        <v>52</v>
      </c>
      <c r="C50" s="82"/>
      <c r="D50" s="82"/>
      <c r="E50" s="82"/>
      <c r="F50" s="83"/>
      <c r="G50" s="22"/>
    </row>
    <row r="51" spans="2:10">
      <c r="B51" s="84"/>
      <c r="C51" s="85"/>
      <c r="D51" s="85"/>
      <c r="E51" s="85"/>
      <c r="F51" s="86"/>
      <c r="G51" s="22"/>
    </row>
    <row r="52" spans="2:10">
      <c r="B52" s="2" t="s">
        <v>9</v>
      </c>
      <c r="C52" s="3" t="s">
        <v>10</v>
      </c>
      <c r="D52" s="3" t="s">
        <v>11</v>
      </c>
      <c r="E52" s="3" t="s">
        <v>12</v>
      </c>
      <c r="F52" s="4" t="s">
        <v>13</v>
      </c>
      <c r="G52" s="3" t="s">
        <v>14</v>
      </c>
    </row>
    <row r="53" spans="2:10" ht="30" customHeight="1">
      <c r="B53" s="5">
        <v>1</v>
      </c>
      <c r="C53" s="70" t="s">
        <v>16</v>
      </c>
      <c r="D53" s="7" t="s">
        <v>88</v>
      </c>
      <c r="E53" s="8">
        <v>2</v>
      </c>
      <c r="F53" s="9">
        <v>5350</v>
      </c>
      <c r="G53" s="9">
        <f t="shared" ref="G53:G62" si="2">SUM(F53*E53)</f>
        <v>10700</v>
      </c>
      <c r="J53" t="s">
        <v>22</v>
      </c>
    </row>
    <row r="54" spans="2:10" ht="27" customHeight="1">
      <c r="B54" s="5">
        <v>2</v>
      </c>
      <c r="C54" s="72"/>
      <c r="D54" s="7" t="s">
        <v>89</v>
      </c>
      <c r="E54" s="8">
        <v>2</v>
      </c>
      <c r="F54" s="9">
        <v>4630</v>
      </c>
      <c r="G54" s="9">
        <f t="shared" si="2"/>
        <v>9260</v>
      </c>
    </row>
    <row r="55" spans="2:10" ht="32" customHeight="1">
      <c r="B55" s="5">
        <v>3</v>
      </c>
      <c r="C55" s="72"/>
      <c r="D55" s="23" t="s">
        <v>90</v>
      </c>
      <c r="E55" s="8">
        <v>1</v>
      </c>
      <c r="F55" s="9">
        <v>1660</v>
      </c>
      <c r="G55" s="9">
        <f t="shared" si="2"/>
        <v>1660</v>
      </c>
      <c r="H55" t="s">
        <v>22</v>
      </c>
    </row>
    <row r="56" spans="2:10" ht="36" customHeight="1">
      <c r="B56" s="5">
        <v>4</v>
      </c>
      <c r="C56" s="72"/>
      <c r="D56" s="7" t="s">
        <v>91</v>
      </c>
      <c r="E56" s="8">
        <v>1</v>
      </c>
      <c r="F56" s="9">
        <v>1610</v>
      </c>
      <c r="G56" s="9">
        <f t="shared" si="2"/>
        <v>1610</v>
      </c>
      <c r="H56" t="s">
        <v>22</v>
      </c>
    </row>
    <row r="57" spans="2:10" ht="31" customHeight="1">
      <c r="B57" s="5">
        <v>5</v>
      </c>
      <c r="C57" s="72"/>
      <c r="D57" s="7" t="s">
        <v>92</v>
      </c>
      <c r="E57" s="8">
        <v>2</v>
      </c>
      <c r="F57" s="9">
        <v>1141.5</v>
      </c>
      <c r="G57" s="9">
        <f t="shared" si="2"/>
        <v>2283</v>
      </c>
    </row>
    <row r="58" spans="2:10" ht="23" customHeight="1">
      <c r="B58" s="5">
        <v>6</v>
      </c>
      <c r="C58" s="72"/>
      <c r="D58" s="7" t="s">
        <v>93</v>
      </c>
      <c r="E58" s="8">
        <v>2</v>
      </c>
      <c r="F58" s="9">
        <v>1790</v>
      </c>
      <c r="G58" s="9">
        <f t="shared" si="2"/>
        <v>3580</v>
      </c>
    </row>
    <row r="59" spans="2:10" ht="22" customHeight="1">
      <c r="B59" s="5">
        <v>7</v>
      </c>
      <c r="C59" s="70" t="s">
        <v>23</v>
      </c>
      <c r="D59" s="7" t="s">
        <v>94</v>
      </c>
      <c r="E59" s="8">
        <v>2</v>
      </c>
      <c r="F59" s="9">
        <v>589</v>
      </c>
      <c r="G59" s="9">
        <f t="shared" si="2"/>
        <v>1178</v>
      </c>
    </row>
    <row r="60" spans="2:10">
      <c r="B60" s="5">
        <v>8</v>
      </c>
      <c r="C60" s="72"/>
      <c r="D60" s="7" t="s">
        <v>95</v>
      </c>
      <c r="E60" s="8">
        <v>2</v>
      </c>
      <c r="F60" s="9">
        <v>551</v>
      </c>
      <c r="G60" s="9">
        <f t="shared" si="2"/>
        <v>1102</v>
      </c>
    </row>
    <row r="61" spans="2:10">
      <c r="B61" s="5">
        <v>9</v>
      </c>
      <c r="C61" s="72"/>
      <c r="D61" s="12" t="s">
        <v>96</v>
      </c>
      <c r="E61" s="8">
        <v>1</v>
      </c>
      <c r="F61" s="9">
        <v>579</v>
      </c>
      <c r="G61" s="9">
        <f t="shared" si="2"/>
        <v>579</v>
      </c>
    </row>
    <row r="62" spans="2:10">
      <c r="B62" s="5">
        <v>10</v>
      </c>
      <c r="C62" s="71"/>
      <c r="D62" s="12" t="s">
        <v>97</v>
      </c>
      <c r="E62" s="8">
        <v>2</v>
      </c>
      <c r="F62" s="9">
        <v>458</v>
      </c>
      <c r="G62" s="9">
        <f t="shared" si="2"/>
        <v>916</v>
      </c>
    </row>
    <row r="63" spans="2:10">
      <c r="B63" s="13"/>
      <c r="C63" s="14"/>
      <c r="D63" s="58" t="s">
        <v>27</v>
      </c>
      <c r="E63" s="59"/>
      <c r="F63" s="60"/>
      <c r="G63" s="15">
        <f>SUM(G53:G62)</f>
        <v>32868</v>
      </c>
    </row>
    <row r="64" spans="2:10">
      <c r="B64" s="81" t="s">
        <v>66</v>
      </c>
      <c r="C64" s="82"/>
      <c r="D64" s="82"/>
      <c r="E64" s="82"/>
      <c r="F64" s="83"/>
      <c r="G64" s="16"/>
    </row>
    <row r="65" spans="2:7">
      <c r="B65" s="84"/>
      <c r="C65" s="85"/>
      <c r="D65" s="85"/>
      <c r="E65" s="85"/>
      <c r="F65" s="86"/>
      <c r="G65" s="16"/>
    </row>
    <row r="66" spans="2:7">
      <c r="B66" s="2" t="s">
        <v>9</v>
      </c>
      <c r="C66" s="3" t="s">
        <v>10</v>
      </c>
      <c r="D66" s="3" t="s">
        <v>11</v>
      </c>
      <c r="E66" s="3" t="s">
        <v>12</v>
      </c>
      <c r="F66" s="4" t="s">
        <v>13</v>
      </c>
      <c r="G66" s="3" t="s">
        <v>14</v>
      </c>
    </row>
    <row r="67" spans="2:7">
      <c r="B67" s="5">
        <v>1</v>
      </c>
      <c r="C67" s="6" t="s">
        <v>23</v>
      </c>
      <c r="D67" s="7" t="s">
        <v>98</v>
      </c>
      <c r="E67" s="8">
        <v>1</v>
      </c>
      <c r="F67" s="9">
        <v>589</v>
      </c>
      <c r="G67" s="9">
        <f>SUM(F67*E67)</f>
        <v>589</v>
      </c>
    </row>
    <row r="68" spans="2:7">
      <c r="B68" s="13"/>
      <c r="C68" s="14"/>
      <c r="D68" s="58" t="s">
        <v>27</v>
      </c>
      <c r="E68" s="59"/>
      <c r="F68" s="60"/>
      <c r="G68" s="15">
        <f>SUM(G67:G67)</f>
        <v>589</v>
      </c>
    </row>
    <row r="69" spans="2:7">
      <c r="B69" s="24"/>
      <c r="C69" s="10"/>
      <c r="D69" s="25"/>
      <c r="E69" s="26"/>
      <c r="F69" s="27"/>
      <c r="G69" s="28"/>
    </row>
    <row r="70" spans="2:7">
      <c r="B70" s="63" t="s">
        <v>99</v>
      </c>
      <c r="C70" s="64"/>
      <c r="D70" s="64"/>
      <c r="E70" s="64"/>
      <c r="F70" s="27"/>
      <c r="G70" s="29">
        <f>SUM(G68+G63+G49+G44+G32+G26+G18+G12)</f>
        <v>107114</v>
      </c>
    </row>
    <row r="71" spans="2:7">
      <c r="B71" s="63" t="s">
        <v>100</v>
      </c>
      <c r="C71" s="64"/>
      <c r="D71" s="64"/>
      <c r="E71" s="64"/>
      <c r="F71" s="30">
        <v>0.08</v>
      </c>
      <c r="G71" s="31">
        <f>SUM(G70*F71)</f>
        <v>8569.1200000000008</v>
      </c>
    </row>
    <row r="72" spans="2:7">
      <c r="B72" s="67" t="s">
        <v>31</v>
      </c>
      <c r="C72" s="68"/>
      <c r="D72" s="68"/>
      <c r="E72" s="68"/>
      <c r="F72" s="30" t="s">
        <v>22</v>
      </c>
      <c r="G72" s="9">
        <f>SUM(G70:G71)</f>
        <v>115683.12</v>
      </c>
    </row>
    <row r="73" spans="2:7">
      <c r="B73" s="65" t="s">
        <v>30</v>
      </c>
      <c r="C73" s="66"/>
      <c r="D73" s="66"/>
      <c r="E73" s="66"/>
      <c r="F73" s="30">
        <v>0.06</v>
      </c>
      <c r="G73" s="9">
        <f>SUM(G72*F73)</f>
        <v>6940.9871999999996</v>
      </c>
    </row>
    <row r="74" spans="2:7">
      <c r="B74" s="63" t="s">
        <v>29</v>
      </c>
      <c r="C74" s="64"/>
      <c r="D74" s="64"/>
      <c r="E74" s="64"/>
      <c r="F74" s="32"/>
      <c r="G74" s="9">
        <f>SUM(G72:G73)</f>
        <v>122624.1072</v>
      </c>
    </row>
  </sheetData>
  <mergeCells count="29">
    <mergeCell ref="B71:E71"/>
    <mergeCell ref="B72:E72"/>
    <mergeCell ref="B73:E73"/>
    <mergeCell ref="B74:E74"/>
    <mergeCell ref="C6:C7"/>
    <mergeCell ref="C9:C11"/>
    <mergeCell ref="C23:C24"/>
    <mergeCell ref="C36:C39"/>
    <mergeCell ref="C40:C43"/>
    <mergeCell ref="C53:C58"/>
    <mergeCell ref="C59:C62"/>
    <mergeCell ref="B13:F14"/>
    <mergeCell ref="B19:F20"/>
    <mergeCell ref="B27:F28"/>
    <mergeCell ref="B33:F34"/>
    <mergeCell ref="B45:F46"/>
    <mergeCell ref="D44:F44"/>
    <mergeCell ref="D49:F49"/>
    <mergeCell ref="D63:F63"/>
    <mergeCell ref="D68:F68"/>
    <mergeCell ref="B70:E70"/>
    <mergeCell ref="B50:F51"/>
    <mergeCell ref="B64:F65"/>
    <mergeCell ref="B2:C2"/>
    <mergeCell ref="D12:F12"/>
    <mergeCell ref="D18:F18"/>
    <mergeCell ref="D26:F26"/>
    <mergeCell ref="D32:F32"/>
    <mergeCell ref="B3:F4"/>
  </mergeCells>
  <phoneticPr fontId="11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Qoutation form</vt:lpstr>
      <vt:lpstr>overview</vt:lpstr>
    </vt:vector>
  </TitlesOfParts>
  <Company>AB InBev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liyunqiu</dc:creator>
  <cp:lastModifiedBy>囧丸囧丸</cp:lastModifiedBy>
  <dcterms:created xsi:type="dcterms:W3CDTF">2015-11-18T10:34:00Z</dcterms:created>
  <dcterms:modified xsi:type="dcterms:W3CDTF">2017-12-27T09:09:56Z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