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总览" sheetId="20" r:id="rId1"/>
    <sheet name="昂科拉GX实拍" sheetId="19" r:id="rId2"/>
    <sheet name="昂科拉实拍" sheetId="16" r:id="rId3"/>
  </sheets>
  <definedNames>
    <definedName name="_xlnm.Print_Area" localSheetId="1">昂科拉GX实拍!$A$1:$H$49</definedName>
    <definedName name="_xlnm.Print_Area" localSheetId="2">昂科拉实拍!$A$1:$H$42</definedName>
    <definedName name="_xlnm.Print_Titles" localSheetId="1">昂科拉GX实拍!$1:$7</definedName>
    <definedName name="_xlnm.Print_Titles" localSheetId="2">昂科拉实拍!$1:$7</definedName>
  </definedNames>
  <calcPr calcId="144525"/>
</workbook>
</file>

<file path=xl/sharedStrings.xml><?xml version="1.0" encoding="utf-8"?>
<sst xmlns="http://schemas.openxmlformats.org/spreadsheetml/2006/main" count="180" uniqueCount="115">
  <si>
    <t>活动名称</t>
  </si>
  <si>
    <t>活动报价</t>
  </si>
  <si>
    <t>昂科拉GX实拍活动</t>
  </si>
  <si>
    <t>昂科拉实拍活动</t>
  </si>
  <si>
    <t>总计（不含6%增值税）</t>
  </si>
  <si>
    <t xml:space="preserve">Event:                 </t>
  </si>
  <si>
    <t xml:space="preserve">Date:                  </t>
  </si>
  <si>
    <t>康辉集团北京国际会议展览有限公司</t>
  </si>
  <si>
    <t xml:space="preserve">VENUE:                  </t>
  </si>
  <si>
    <t>2019年6月2日-4日</t>
  </si>
  <si>
    <t xml:space="preserve">Project No:               </t>
  </si>
  <si>
    <t>全新一代别克昂科拉GX实拍</t>
  </si>
  <si>
    <t xml:space="preserve">Number of person:       </t>
  </si>
  <si>
    <t>媒体33人，工作人员8人（含摄影师2人）</t>
  </si>
  <si>
    <t>项目</t>
  </si>
  <si>
    <t>规格</t>
  </si>
  <si>
    <t>单价</t>
  </si>
  <si>
    <t>次数</t>
  </si>
  <si>
    <t>数量</t>
  </si>
  <si>
    <t>总价</t>
  </si>
  <si>
    <t>备注</t>
  </si>
  <si>
    <t>酒店相关：北京Hotel Momc 蔓兰酒店</t>
  </si>
  <si>
    <r>
      <rPr>
        <sz val="9"/>
        <rFont val="微软雅黑"/>
        <charset val="134"/>
      </rPr>
      <t>客房要求：
1、电话：开通国内长途、关闭国际长途(telephone: local call and long-distance call are opened, international direct dialing in closed)
2、网络：可宽带上网，WIFI、有限网络均免费</t>
    </r>
    <r>
      <rPr>
        <sz val="9"/>
        <color indexed="8"/>
        <rFont val="微软雅黑"/>
        <charset val="134"/>
      </rPr>
      <t xml:space="preserve">
3、关闭MINI BAR、洗衣服务、签单权以及房间内可能有的收费项目（如收费电视等）Mini Bar(consumption list: in room consumption closed. clear the mini bar)
4、早餐：均含单早  </t>
    </r>
    <r>
      <rPr>
        <b/>
        <sz val="9"/>
        <color rgb="FFFF0000"/>
        <rFont val="微软雅黑"/>
        <charset val="134"/>
      </rPr>
      <t>工作人员房间含双早</t>
    </r>
    <r>
      <rPr>
        <sz val="9"/>
        <color indexed="8"/>
        <rFont val="微软雅黑"/>
        <charset val="134"/>
      </rPr>
      <t xml:space="preserve">
5、环境：干净、舒适、相对安静（尤其针是媒体）。媒体房间尽量保证大床房，房型统一
6、客房数量：确定好数量后允许再上下浮动10％
7、延时退房
</t>
    </r>
    <r>
      <rPr>
        <b/>
        <u/>
        <sz val="9"/>
        <color rgb="FFFF0000"/>
        <rFont val="微软雅黑"/>
        <charset val="134"/>
      </rPr>
      <t>8、欢迎水果</t>
    </r>
  </si>
  <si>
    <t>自付房费</t>
  </si>
  <si>
    <t>6月2日-6月4日大床房2日（含服务费，宽带费用）</t>
  </si>
  <si>
    <t>SGM工作人员（自付）；
上下浮动三间</t>
  </si>
  <si>
    <t>6月4日-6日大床房2日（含服务费，宽带费用）</t>
  </si>
  <si>
    <t>公付房费
Public housing charge</t>
  </si>
  <si>
    <t>6月2日大床房（含服务费，宽带费用）King-size bed room</t>
  </si>
  <si>
    <t>上下浮动3间</t>
  </si>
  <si>
    <t>6月3日大床房（含服务费，宽带费用）King-size bed room</t>
  </si>
  <si>
    <t>欢迎水果 Fruits</t>
  </si>
  <si>
    <t>媒体用餐
Have meals</t>
  </si>
  <si>
    <t>午餐Lunch</t>
  </si>
  <si>
    <t>6月3日lunch</t>
  </si>
  <si>
    <t>上午场媒体17人，下午场媒体16人，工作人员8人，预备30份</t>
  </si>
  <si>
    <t>6月4日-5日lunch</t>
  </si>
  <si>
    <t>媒体拜访，媒体6人，工作人员4人</t>
  </si>
  <si>
    <t>晚餐dinner</t>
  </si>
  <si>
    <t>6月2日dinner</t>
  </si>
  <si>
    <t>媒体6人，工作人员4人</t>
  </si>
  <si>
    <t>6月3日dinner</t>
  </si>
  <si>
    <t>按照媒体10人预留</t>
  </si>
  <si>
    <t>6月4日-5日dinner</t>
  </si>
  <si>
    <t>场地相关</t>
  </si>
  <si>
    <t>场地租赁 Space lease</t>
  </si>
  <si>
    <t>实拍场地</t>
  </si>
  <si>
    <t>6月3日，当代moma艺术园区</t>
  </si>
  <si>
    <t>室外场地实拍4台车+会议室 提前一天搭建+活动日（固定场地）</t>
  </si>
  <si>
    <t>茶歇 Teaback</t>
  </si>
  <si>
    <t>活动日</t>
  </si>
  <si>
    <t>6月3日，饮品为主，点心少量</t>
  </si>
  <si>
    <t>上午场媒体17人，下午场媒体16人，工作人员8人，预备20份</t>
  </si>
  <si>
    <t>大巴需求（根据媒体具体航班调整需求）</t>
  </si>
  <si>
    <t>踩点</t>
  </si>
  <si>
    <t>GL8</t>
  </si>
  <si>
    <t>定标后需中标公司付给供应商（固定费用）</t>
  </si>
  <si>
    <t>6月2日接机（机场-酒店）shuttle bus</t>
  </si>
  <si>
    <t>6月3日接机（机场-酒店）shuttle bus</t>
  </si>
  <si>
    <t>6月3日送机（酒店-机场）shuttle bus</t>
  </si>
  <si>
    <t>6月4日送机（酒店-机场）shuttle bus</t>
  </si>
  <si>
    <t>6月4日-5日媒体拜访包车</t>
  </si>
  <si>
    <t>接机helper</t>
  </si>
  <si>
    <t>车辆相关</t>
  </si>
  <si>
    <t xml:space="preserve">车辆&amp;清洁&amp;美容vehicle cleaning </t>
  </si>
  <si>
    <t>昂科拉GX*4台</t>
  </si>
  <si>
    <t>二次清洁费用</t>
  </si>
  <si>
    <t>拖车费用</t>
  </si>
  <si>
    <t>试驾车场地停车费</t>
  </si>
  <si>
    <t>加油  fuel car</t>
  </si>
  <si>
    <t>媒体相关</t>
  </si>
  <si>
    <t>媒体交通补贴
Media Traffic Reimbursement</t>
  </si>
  <si>
    <t>500元/人，共1.65万元（固定费用）</t>
  </si>
  <si>
    <t>摄影师相关</t>
  </si>
  <si>
    <t>摄影师Photographer</t>
  </si>
  <si>
    <t>摄影劳务费（不含住宿、餐费）
昂科拉GX素材图拍摄&amp;活动拍摄</t>
  </si>
  <si>
    <t>静态图外观9张精修、内饰9张精修
空间图一套（展示所有储物/后备箱/座椅灵活性功能）/15秒短视频1支，含音乐等版权（固定费用）</t>
  </si>
  <si>
    <t>其他（请考虑如下明细发票是否可以使用，是否需要增加税率）</t>
  </si>
  <si>
    <t>PPT美化</t>
  </si>
  <si>
    <t>固定费用（30页内）</t>
  </si>
  <si>
    <t>工作人员交通报销  Reimbursement</t>
  </si>
  <si>
    <t>6月2日-3日</t>
  </si>
  <si>
    <t>办理手机卡费用</t>
  </si>
  <si>
    <t>采购车衣费用</t>
  </si>
  <si>
    <t>租赁手机费用</t>
  </si>
  <si>
    <t>旅行社工作人员费用</t>
  </si>
  <si>
    <t>洗车工作人员</t>
  </si>
  <si>
    <t>杨宗霖，胡金磊</t>
  </si>
  <si>
    <t>总计（Net）</t>
  </si>
  <si>
    <t>10%服务费 10% Service fee</t>
  </si>
  <si>
    <t>总计（不含增值税6%）</t>
  </si>
  <si>
    <t>全新一代别克昂科拉实拍</t>
  </si>
  <si>
    <t>2019年6月10日-11日</t>
  </si>
  <si>
    <t>酒店相关：北京诺金酒店</t>
  </si>
  <si>
    <t>6月10日-6月11日大床房 2日（含服务费，宽带费用）</t>
  </si>
  <si>
    <t>6月10日大床房（含服务费，宽带费用）King-size bed room</t>
  </si>
  <si>
    <t>6月11日大床房（含服务费，宽带费用）King-size bed room</t>
  </si>
  <si>
    <t>公付房间差价</t>
  </si>
  <si>
    <t>媒体和工作人员用餐
Have meals</t>
  </si>
  <si>
    <t>6月11日lunch</t>
  </si>
  <si>
    <t>6月10日dinner</t>
  </si>
  <si>
    <t>6月11日dinner</t>
  </si>
  <si>
    <t>2019/6/11，Ace café（798店）</t>
  </si>
  <si>
    <t>室外场地4台车实拍+火车头会议室+用餐区 含搭建日及活动日（固定费用）</t>
  </si>
  <si>
    <t>6月11日，饮品为主，点心少量</t>
  </si>
  <si>
    <t>6月10日接机（机场-酒店）shuttle bus</t>
  </si>
  <si>
    <t>6月11日接机（机场-酒店）shuttle bus</t>
  </si>
  <si>
    <t>6月11日送机（酒店-机场）shuttle bus</t>
  </si>
  <si>
    <t>6月12日送机（酒店-机场）shuttle bus</t>
  </si>
  <si>
    <t xml:space="preserve">车辆&amp;清洁&amp;美容&amp;充电vehicle cleaning </t>
  </si>
  <si>
    <t>昂科拉*4台，10日洗车打蜡+11日上门洗车</t>
  </si>
  <si>
    <t>昂科拉*4台</t>
  </si>
  <si>
    <t>工作人员交通 Reimbursement</t>
  </si>
  <si>
    <t>6月10日-11日</t>
  </si>
  <si>
    <t>杨宗霖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</si>
</sst>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_-* #,##0.00\ _€_-;\-* #,##0.00\ _€_-;_-* &quot;-&quot;??\ _€_-;_-@_-"/>
    <numFmt numFmtId="177" formatCode="_ \¥* #,##0.00_ ;_ \¥* \-#,##0.00_ ;_ \¥* &quot;-&quot;??_ ;_ @_ "/>
    <numFmt numFmtId="178" formatCode="_-* #,##0.00\ [$€-1]_-;\-* #,##0.00\ [$€-1]_-;_-* &quot;-&quot;??\ [$€-1]_-"/>
    <numFmt numFmtId="179" formatCode="_-* #,##0.00\ [$€]_-;\-* #,##0.00\ [$€]_-;_-* &quot;-&quot;??\ [$€]_-;_-@_-"/>
    <numFmt numFmtId="180" formatCode="#,##0_);[Red]\(#,##0\)"/>
    <numFmt numFmtId="181" formatCode="#,##0_ "/>
    <numFmt numFmtId="182" formatCode="0.00_);[Red]\(0.00\)"/>
    <numFmt numFmtId="183" formatCode="0.00_ "/>
  </numFmts>
  <fonts count="57">
    <font>
      <sz val="12"/>
      <name val="宋体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9"/>
      <name val="微软雅黑"/>
      <charset val="134"/>
    </font>
    <font>
      <sz val="9"/>
      <color rgb="FFFF0000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sz val="10"/>
      <name val="Verdana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10"/>
      <name val="宋体"/>
      <charset val="134"/>
    </font>
    <font>
      <sz val="10"/>
      <name val="Geneva"/>
      <charset val="134"/>
    </font>
    <font>
      <u/>
      <sz val="10"/>
      <color indexed="36"/>
      <name val="Arial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62"/>
      <name val="宋体"/>
      <charset val="134"/>
    </font>
    <font>
      <sz val="11"/>
      <color indexed="14"/>
      <name val="宋体"/>
      <charset val="134"/>
    </font>
    <font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b/>
      <u/>
      <sz val="9"/>
      <color rgb="FFFF0000"/>
      <name val="微软雅黑"/>
      <charset val="134"/>
    </font>
  </fonts>
  <fills count="6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3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6" fillId="25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10" applyNumberFormat="0" applyAlignment="0" applyProtection="0">
      <alignment vertical="center"/>
    </xf>
    <xf numFmtId="0" fontId="7" fillId="12" borderId="0" applyNumberFormat="0" applyBorder="0" applyProtection="0">
      <alignment vertical="center"/>
    </xf>
    <xf numFmtId="0" fontId="17" fillId="2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41" borderId="15" applyNumberFormat="0" applyFont="0" applyAlignment="0" applyProtection="0">
      <alignment vertical="center"/>
    </xf>
    <xf numFmtId="0" fontId="0" fillId="0" borderId="0"/>
    <xf numFmtId="0" fontId="7" fillId="47" borderId="0" applyNumberFormat="0" applyBorder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/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15" fillId="24" borderId="11" applyNumberFormat="0" applyAlignment="0" applyProtection="0">
      <alignment vertical="center"/>
    </xf>
    <xf numFmtId="0" fontId="12" fillId="7" borderId="10" applyNumberFormat="0" applyProtection="0">
      <alignment vertical="center"/>
    </xf>
    <xf numFmtId="0" fontId="35" fillId="54" borderId="19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12" applyNumberForma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11" borderId="0" applyNumberFormat="0" applyBorder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7" fillId="55" borderId="0" applyNumberFormat="0" applyBorder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56" borderId="0" applyNumberFormat="0" applyBorder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7" fillId="7" borderId="0" applyNumberFormat="0" applyBorder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39" borderId="0" applyNumberFormat="0" applyBorder="0" applyProtection="0">
      <alignment vertical="center"/>
    </xf>
    <xf numFmtId="0" fontId="18" fillId="0" borderId="0"/>
    <xf numFmtId="0" fontId="7" fillId="50" borderId="0" applyNumberFormat="0" applyBorder="0" applyProtection="0">
      <alignment vertical="center"/>
    </xf>
    <xf numFmtId="0" fontId="7" fillId="52" borderId="0" applyNumberFormat="0" applyBorder="0" applyProtection="0">
      <alignment vertical="center"/>
    </xf>
    <xf numFmtId="0" fontId="7" fillId="53" borderId="0" applyNumberFormat="0" applyBorder="0" applyProtection="0">
      <alignment vertical="center"/>
    </xf>
    <xf numFmtId="0" fontId="7" fillId="12" borderId="0" applyNumberFormat="0" applyBorder="0" applyProtection="0">
      <alignment vertical="center"/>
    </xf>
    <xf numFmtId="0" fontId="7" fillId="52" borderId="0" applyNumberFormat="0" applyBorder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60" borderId="0" applyNumberFormat="0" applyBorder="0" applyProtection="0">
      <alignment vertical="center"/>
    </xf>
    <xf numFmtId="0" fontId="22" fillId="53" borderId="0" applyNumberFormat="0" applyBorder="0" applyProtection="0">
      <alignment vertical="center"/>
    </xf>
    <xf numFmtId="0" fontId="0" fillId="0" borderId="0"/>
    <xf numFmtId="0" fontId="22" fillId="39" borderId="0" applyNumberFormat="0" applyBorder="0" applyProtection="0">
      <alignment vertical="center"/>
    </xf>
    <xf numFmtId="0" fontId="22" fillId="38" borderId="0" applyNumberFormat="0" applyBorder="0" applyProtection="0">
      <alignment vertical="center"/>
    </xf>
    <xf numFmtId="0" fontId="22" fillId="40" borderId="0" applyNumberFormat="0" applyBorder="0" applyProtection="0">
      <alignment vertical="center"/>
    </xf>
    <xf numFmtId="0" fontId="22" fillId="49" borderId="0" applyNumberFormat="0" applyBorder="0" applyProtection="0">
      <alignment vertical="center"/>
    </xf>
    <xf numFmtId="0" fontId="22" fillId="51" borderId="0" applyNumberFormat="0" applyBorder="0" applyProtection="0">
      <alignment vertical="center"/>
    </xf>
    <xf numFmtId="0" fontId="22" fillId="8" borderId="0" applyNumberFormat="0" applyBorder="0" applyProtection="0">
      <alignment vertical="center"/>
    </xf>
    <xf numFmtId="0" fontId="22" fillId="58" borderId="0" applyNumberFormat="0" applyBorder="0" applyProtection="0">
      <alignment vertical="center"/>
    </xf>
    <xf numFmtId="0" fontId="22" fillId="38" borderId="0" applyNumberFormat="0" applyBorder="0" applyProtection="0">
      <alignment vertical="center"/>
    </xf>
    <xf numFmtId="0" fontId="22" fillId="40" borderId="0" applyNumberFormat="0" applyBorder="0" applyProtection="0">
      <alignment vertical="center"/>
    </xf>
    <xf numFmtId="0" fontId="22" fillId="59" borderId="0" applyNumberFormat="0" applyBorder="0" applyProtection="0">
      <alignment vertical="center"/>
    </xf>
    <xf numFmtId="0" fontId="42" fillId="11" borderId="0" applyNumberFormat="0" applyBorder="0" applyProtection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9" fillId="5" borderId="10" applyNumberFormat="0" applyProtection="0">
      <alignment vertical="center"/>
    </xf>
    <xf numFmtId="0" fontId="21" fillId="37" borderId="13" applyNumberFormat="0" applyProtection="0">
      <alignment vertical="center"/>
    </xf>
    <xf numFmtId="43" fontId="0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176" fontId="7" fillId="0" borderId="0" applyFont="0" applyFill="0" applyBorder="0" applyAlignment="0" applyProtection="0"/>
    <xf numFmtId="179" fontId="18" fillId="0" borderId="0" applyFont="0" applyFill="0" applyBorder="0" applyAlignment="0" applyProtection="0"/>
    <xf numFmtId="0" fontId="45" fillId="0" borderId="0" applyNumberFormat="0" applyBorder="0" applyProtection="0">
      <alignment vertical="center"/>
    </xf>
    <xf numFmtId="0" fontId="49" fillId="55" borderId="0" applyNumberFormat="0" applyBorder="0" applyProtection="0">
      <alignment vertical="center"/>
    </xf>
    <xf numFmtId="0" fontId="50" fillId="0" borderId="27" applyNumberFormat="0" applyProtection="0">
      <alignment vertical="center"/>
    </xf>
    <xf numFmtId="0" fontId="51" fillId="0" borderId="25" applyNumberFormat="0" applyProtection="0">
      <alignment vertical="center"/>
    </xf>
    <xf numFmtId="0" fontId="19" fillId="0" borderId="0" applyNumberFormat="0" applyBorder="0" applyProtection="0">
      <alignment vertical="center"/>
    </xf>
    <xf numFmtId="0" fontId="24" fillId="0" borderId="14" applyNumberFormat="0" applyProtection="0">
      <alignment vertical="center"/>
    </xf>
    <xf numFmtId="0" fontId="21" fillId="37" borderId="13" applyNumberFormat="0" applyAlignment="0" applyProtection="0">
      <alignment vertical="center"/>
    </xf>
    <xf numFmtId="0" fontId="28" fillId="48" borderId="0" applyNumberFormat="0" applyBorder="0" applyProtection="0">
      <alignment vertical="center"/>
    </xf>
    <xf numFmtId="0" fontId="30" fillId="0" borderId="0"/>
    <xf numFmtId="0" fontId="0" fillId="0" borderId="0">
      <alignment vertical="center"/>
    </xf>
    <xf numFmtId="0" fontId="0" fillId="57" borderId="22" applyNumberFormat="0" applyProtection="0">
      <alignment vertical="center"/>
    </xf>
    <xf numFmtId="0" fontId="8" fillId="5" borderId="9" applyNumberFormat="0" applyProtection="0">
      <alignment vertical="center"/>
    </xf>
    <xf numFmtId="0" fontId="18" fillId="0" borderId="0"/>
    <xf numFmtId="178" fontId="18" fillId="0" borderId="0"/>
    <xf numFmtId="0" fontId="18" fillId="0" borderId="0"/>
    <xf numFmtId="0" fontId="40" fillId="0" borderId="0"/>
    <xf numFmtId="0" fontId="43" fillId="0" borderId="0" applyNumberFormat="0" applyBorder="0" applyProtection="0">
      <alignment vertical="center"/>
    </xf>
    <xf numFmtId="0" fontId="0" fillId="0" borderId="0">
      <alignment vertical="center"/>
    </xf>
    <xf numFmtId="0" fontId="44" fillId="0" borderId="23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30" fillId="0" borderId="0"/>
    <xf numFmtId="0" fontId="49" fillId="55" borderId="0" applyNumberFormat="0" applyBorder="0" applyAlignment="0" applyProtection="0">
      <alignment vertical="center"/>
    </xf>
    <xf numFmtId="0" fontId="44" fillId="0" borderId="28" applyNumberFormat="0" applyFill="0" applyAlignment="0" applyProtection="0">
      <alignment vertical="center"/>
    </xf>
    <xf numFmtId="44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4" fillId="0" borderId="14" applyNumberFormat="0" applyFill="0" applyAlignment="0" applyProtection="0">
      <alignment vertical="center"/>
    </xf>
    <xf numFmtId="0" fontId="12" fillId="7" borderId="10" applyNumberFormat="0" applyAlignment="0" applyProtection="0">
      <alignment vertical="center"/>
    </xf>
    <xf numFmtId="0" fontId="38" fillId="0" borderId="0" applyNumberFormat="0" applyBorder="0" applyAlignment="0" applyProtection="0">
      <alignment vertical="center"/>
    </xf>
    <xf numFmtId="0" fontId="38" fillId="0" borderId="0"/>
    <xf numFmtId="0" fontId="18" fillId="0" borderId="0" applyNumberFormat="0" applyBorder="0" applyAlignment="0" applyProtection="0">
      <alignment vertical="center"/>
    </xf>
    <xf numFmtId="0" fontId="0" fillId="57" borderId="22" applyNumberFormat="0" applyFont="0" applyAlignment="0" applyProtection="0">
      <alignment vertical="center"/>
    </xf>
  </cellStyleXfs>
  <cellXfs count="122">
    <xf numFmtId="0" fontId="0" fillId="0" borderId="0" xfId="0">
      <alignment vertical="center"/>
    </xf>
    <xf numFmtId="0" fontId="1" fillId="2" borderId="0" xfId="112" applyFont="1" applyFill="1" applyAlignment="1">
      <alignment horizontal="center" vertical="center"/>
    </xf>
    <xf numFmtId="0" fontId="1" fillId="3" borderId="0" xfId="112" applyFont="1" applyFill="1" applyAlignment="1">
      <alignment horizontal="center" vertical="center"/>
    </xf>
    <xf numFmtId="0" fontId="1" fillId="0" borderId="0" xfId="112" applyFont="1" applyFill="1" applyAlignment="1">
      <alignment horizontal="center" vertical="center"/>
    </xf>
    <xf numFmtId="0" fontId="1" fillId="2" borderId="0" xfId="112" applyFont="1" applyFill="1" applyAlignment="1">
      <alignment vertical="center"/>
    </xf>
    <xf numFmtId="0" fontId="1" fillId="2" borderId="0" xfId="112" applyFont="1" applyFill="1" applyAlignment="1">
      <alignment horizontal="left" vertical="center"/>
    </xf>
    <xf numFmtId="180" fontId="1" fillId="2" borderId="0" xfId="112" applyNumberFormat="1" applyFont="1" applyFill="1" applyAlignment="1">
      <alignment horizontal="center" vertical="center"/>
    </xf>
    <xf numFmtId="0" fontId="1" fillId="2" borderId="0" xfId="112" applyFont="1" applyFill="1" applyAlignment="1">
      <alignment vertical="center" wrapText="1"/>
    </xf>
    <xf numFmtId="0" fontId="1" fillId="2" borderId="0" xfId="112" applyFont="1" applyFill="1">
      <alignment vertical="center"/>
    </xf>
    <xf numFmtId="0" fontId="1" fillId="2" borderId="0" xfId="112" applyFont="1" applyFill="1" applyAlignment="1">
      <alignment horizontal="left" vertical="center" wrapText="1"/>
    </xf>
    <xf numFmtId="31" fontId="1" fillId="2" borderId="0" xfId="112" applyNumberFormat="1" applyFont="1" applyFill="1" applyAlignment="1">
      <alignment horizontal="left" vertical="center"/>
    </xf>
    <xf numFmtId="0" fontId="2" fillId="2" borderId="0" xfId="112" applyFont="1" applyFill="1" applyAlignment="1">
      <alignment horizontal="center" vertical="center"/>
    </xf>
    <xf numFmtId="0" fontId="3" fillId="4" borderId="1" xfId="112" applyFont="1" applyFill="1" applyBorder="1" applyAlignment="1">
      <alignment horizontal="center" vertical="center" wrapText="1"/>
    </xf>
    <xf numFmtId="0" fontId="3" fillId="4" borderId="2" xfId="112" applyFont="1" applyFill="1" applyBorder="1" applyAlignment="1">
      <alignment horizontal="center" vertical="center" wrapText="1"/>
    </xf>
    <xf numFmtId="0" fontId="3" fillId="4" borderId="3" xfId="112" applyFont="1" applyFill="1" applyBorder="1" applyAlignment="1">
      <alignment horizontal="center" vertical="center" wrapText="1"/>
    </xf>
    <xf numFmtId="180" fontId="3" fillId="4" borderId="3" xfId="112" applyNumberFormat="1" applyFont="1" applyFill="1" applyBorder="1" applyAlignment="1">
      <alignment horizontal="center" vertical="center"/>
    </xf>
    <xf numFmtId="0" fontId="3" fillId="5" borderId="1" xfId="112" applyFont="1" applyFill="1" applyBorder="1" applyAlignment="1">
      <alignment horizontal="left" vertical="center" wrapText="1"/>
    </xf>
    <xf numFmtId="0" fontId="3" fillId="5" borderId="4" xfId="112" applyFont="1" applyFill="1" applyBorder="1" applyAlignment="1">
      <alignment horizontal="left" vertical="center" wrapText="1"/>
    </xf>
    <xf numFmtId="0" fontId="3" fillId="5" borderId="2" xfId="112" applyFont="1" applyFill="1" applyBorder="1" applyAlignment="1">
      <alignment horizontal="left" vertical="center" wrapText="1"/>
    </xf>
    <xf numFmtId="180" fontId="3" fillId="5" borderId="3" xfId="112" applyNumberFormat="1" applyFont="1" applyFill="1" applyBorder="1" applyAlignment="1">
      <alignment horizontal="left" vertical="center" wrapText="1"/>
    </xf>
    <xf numFmtId="0" fontId="1" fillId="6" borderId="3" xfId="112" applyFont="1" applyFill="1" applyBorder="1" applyAlignment="1">
      <alignment horizontal="center" vertical="center" wrapText="1"/>
    </xf>
    <xf numFmtId="0" fontId="1" fillId="0" borderId="5" xfId="112" applyFont="1" applyFill="1" applyBorder="1" applyAlignment="1">
      <alignment vertical="center" wrapText="1"/>
    </xf>
    <xf numFmtId="0" fontId="4" fillId="0" borderId="5" xfId="112" applyFont="1" applyFill="1" applyBorder="1" applyAlignment="1">
      <alignment horizontal="center" vertical="center" wrapText="1"/>
    </xf>
    <xf numFmtId="0" fontId="1" fillId="3" borderId="3" xfId="112" applyFont="1" applyFill="1" applyBorder="1" applyAlignment="1">
      <alignment horizontal="left" vertical="center" wrapText="1"/>
    </xf>
    <xf numFmtId="181" fontId="1" fillId="3" borderId="3" xfId="112" applyNumberFormat="1" applyFont="1" applyFill="1" applyBorder="1" applyAlignment="1">
      <alignment horizontal="center" vertical="center"/>
    </xf>
    <xf numFmtId="0" fontId="1" fillId="3" borderId="3" xfId="112" applyFont="1" applyFill="1" applyBorder="1" applyAlignment="1">
      <alignment horizontal="center" vertical="center" wrapText="1"/>
    </xf>
    <xf numFmtId="0" fontId="1" fillId="3" borderId="5" xfId="112" applyFont="1" applyFill="1" applyBorder="1" applyAlignment="1">
      <alignment vertical="center" wrapText="1"/>
    </xf>
    <xf numFmtId="0" fontId="1" fillId="0" borderId="6" xfId="112" applyFont="1" applyFill="1" applyBorder="1" applyAlignment="1">
      <alignment vertical="center" wrapText="1"/>
    </xf>
    <xf numFmtId="0" fontId="1" fillId="0" borderId="5" xfId="112" applyFont="1" applyFill="1" applyBorder="1" applyAlignment="1">
      <alignment horizontal="center" vertical="center" wrapText="1"/>
    </xf>
    <xf numFmtId="180" fontId="1" fillId="3" borderId="3" xfId="112" applyNumberFormat="1" applyFont="1" applyFill="1" applyBorder="1" applyAlignment="1">
      <alignment horizontal="center" vertical="center"/>
    </xf>
    <xf numFmtId="0" fontId="1" fillId="0" borderId="6" xfId="112" applyFont="1" applyFill="1" applyBorder="1" applyAlignment="1">
      <alignment horizontal="center" vertical="center" wrapText="1"/>
    </xf>
    <xf numFmtId="0" fontId="1" fillId="0" borderId="3" xfId="112" applyFont="1" applyFill="1" applyBorder="1" applyAlignment="1">
      <alignment horizontal="left" vertical="center" wrapText="1"/>
    </xf>
    <xf numFmtId="181" fontId="1" fillId="0" borderId="3" xfId="112" applyNumberFormat="1" applyFont="1" applyFill="1" applyBorder="1" applyAlignment="1">
      <alignment horizontal="center" vertical="center"/>
    </xf>
    <xf numFmtId="180" fontId="1" fillId="0" borderId="3" xfId="112" applyNumberFormat="1" applyFont="1" applyFill="1" applyBorder="1" applyAlignment="1">
      <alignment horizontal="center" vertical="center"/>
    </xf>
    <xf numFmtId="0" fontId="1" fillId="3" borderId="7" xfId="112" applyFont="1" applyFill="1" applyBorder="1" applyAlignment="1">
      <alignment vertical="center" wrapText="1"/>
    </xf>
    <xf numFmtId="0" fontId="1" fillId="0" borderId="6" xfId="112" applyFont="1" applyFill="1" applyBorder="1" applyAlignment="1">
      <alignment vertical="center" wrapText="1"/>
    </xf>
    <xf numFmtId="0" fontId="1" fillId="0" borderId="6" xfId="112" applyFont="1" applyFill="1" applyBorder="1" applyAlignment="1">
      <alignment horizontal="center" vertical="center" wrapText="1"/>
    </xf>
    <xf numFmtId="0" fontId="1" fillId="3" borderId="7" xfId="112" applyFont="1" applyFill="1" applyBorder="1" applyAlignment="1">
      <alignment vertical="center" wrapText="1"/>
    </xf>
    <xf numFmtId="0" fontId="1" fillId="0" borderId="7" xfId="112" applyFont="1" applyFill="1" applyBorder="1" applyAlignment="1">
      <alignment vertical="center" wrapText="1"/>
    </xf>
    <xf numFmtId="0" fontId="1" fillId="0" borderId="7" xfId="112" applyFont="1" applyFill="1" applyBorder="1" applyAlignment="1">
      <alignment horizontal="center" vertical="center" wrapText="1"/>
    </xf>
    <xf numFmtId="58" fontId="1" fillId="3" borderId="3" xfId="112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left" vertical="center" wrapText="1"/>
    </xf>
    <xf numFmtId="180" fontId="1" fillId="3" borderId="3" xfId="0" applyNumberFormat="1" applyFont="1" applyFill="1" applyBorder="1" applyAlignment="1">
      <alignment horizontal="center" vertical="center"/>
    </xf>
    <xf numFmtId="58" fontId="1" fillId="3" borderId="5" xfId="112" applyNumberFormat="1" applyFont="1" applyFill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6" borderId="1" xfId="112" applyFont="1" applyFill="1" applyBorder="1" applyAlignment="1">
      <alignment vertical="center" wrapText="1"/>
    </xf>
    <xf numFmtId="0" fontId="3" fillId="6" borderId="4" xfId="112" applyFont="1" applyFill="1" applyBorder="1" applyAlignment="1">
      <alignment vertical="center" wrapText="1"/>
    </xf>
    <xf numFmtId="0" fontId="3" fillId="6" borderId="2" xfId="112" applyFont="1" applyFill="1" applyBorder="1" applyAlignment="1">
      <alignment vertical="center" wrapText="1"/>
    </xf>
    <xf numFmtId="0" fontId="1" fillId="3" borderId="8" xfId="112" applyFont="1" applyFill="1" applyBorder="1" applyAlignment="1">
      <alignment horizontal="left" vertical="center" wrapText="1"/>
    </xf>
    <xf numFmtId="58" fontId="1" fillId="0" borderId="3" xfId="112" applyNumberFormat="1" applyFont="1" applyFill="1" applyBorder="1" applyAlignment="1">
      <alignment horizontal="left" vertical="center" wrapText="1"/>
    </xf>
    <xf numFmtId="58" fontId="1" fillId="3" borderId="5" xfId="112" applyNumberFormat="1" applyFont="1" applyFill="1" applyBorder="1" applyAlignment="1">
      <alignment horizontal="left" vertical="center" wrapText="1"/>
    </xf>
    <xf numFmtId="0" fontId="3" fillId="5" borderId="3" xfId="112" applyFont="1" applyFill="1" applyBorder="1" applyAlignment="1">
      <alignment vertical="center" wrapText="1"/>
    </xf>
    <xf numFmtId="0" fontId="3" fillId="5" borderId="3" xfId="112" applyFont="1" applyFill="1" applyBorder="1" applyAlignment="1">
      <alignment horizontal="left" vertical="center" wrapText="1"/>
    </xf>
    <xf numFmtId="0" fontId="3" fillId="5" borderId="3" xfId="112" applyFont="1" applyFill="1" applyBorder="1" applyAlignment="1">
      <alignment horizontal="center" vertical="center" wrapText="1"/>
    </xf>
    <xf numFmtId="0" fontId="1" fillId="0" borderId="3" xfId="112" applyFont="1" applyFill="1" applyBorder="1" applyAlignment="1">
      <alignment vertical="center" wrapText="1"/>
    </xf>
    <xf numFmtId="180" fontId="1" fillId="0" borderId="3" xfId="112" applyNumberFormat="1" applyFont="1" applyFill="1" applyBorder="1" applyAlignment="1">
      <alignment horizontal="center" vertical="center" wrapText="1"/>
    </xf>
    <xf numFmtId="58" fontId="1" fillId="0" borderId="3" xfId="112" applyNumberFormat="1" applyFont="1" applyFill="1" applyBorder="1" applyAlignment="1">
      <alignment vertical="center" wrapText="1"/>
    </xf>
    <xf numFmtId="0" fontId="1" fillId="6" borderId="3" xfId="112" applyFont="1" applyFill="1" applyBorder="1" applyAlignment="1">
      <alignment horizontal="left" vertical="center" wrapText="1"/>
    </xf>
    <xf numFmtId="0" fontId="1" fillId="4" borderId="3" xfId="121" applyFont="1" applyFill="1" applyBorder="1" applyAlignment="1">
      <alignment vertical="center" wrapText="1"/>
    </xf>
    <xf numFmtId="0" fontId="1" fillId="4" borderId="3" xfId="112" applyFont="1" applyFill="1" applyBorder="1" applyAlignment="1">
      <alignment horizontal="left" vertical="center"/>
    </xf>
    <xf numFmtId="58" fontId="1" fillId="4" borderId="3" xfId="0" applyNumberFormat="1" applyFont="1" applyFill="1" applyBorder="1" applyAlignment="1" applyProtection="1">
      <alignment horizontal="left" vertical="center" wrapText="1"/>
    </xf>
    <xf numFmtId="180" fontId="1" fillId="4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 applyProtection="1">
      <alignment horizontal="left" vertical="center" wrapText="1"/>
    </xf>
    <xf numFmtId="0" fontId="1" fillId="0" borderId="3" xfId="121" applyFont="1" applyFill="1" applyBorder="1" applyAlignment="1">
      <alignment vertical="center" wrapText="1"/>
    </xf>
    <xf numFmtId="0" fontId="1" fillId="2" borderId="3" xfId="112" applyFont="1" applyFill="1" applyBorder="1" applyAlignment="1">
      <alignment horizontal="left" vertical="center"/>
    </xf>
    <xf numFmtId="58" fontId="1" fillId="3" borderId="3" xfId="0" applyNumberFormat="1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1" fillId="3" borderId="3" xfId="112" applyFont="1" applyFill="1" applyBorder="1" applyAlignment="1">
      <alignment vertical="center" wrapText="1"/>
    </xf>
    <xf numFmtId="0" fontId="3" fillId="5" borderId="1" xfId="112" applyFont="1" applyFill="1" applyBorder="1" applyAlignment="1">
      <alignment vertical="center" wrapText="1"/>
    </xf>
    <xf numFmtId="0" fontId="1" fillId="4" borderId="3" xfId="112" applyFont="1" applyFill="1" applyBorder="1" applyAlignment="1">
      <alignment vertical="center" wrapText="1"/>
    </xf>
    <xf numFmtId="0" fontId="3" fillId="4" borderId="2" xfId="112" applyFont="1" applyFill="1" applyBorder="1" applyAlignment="1">
      <alignment horizontal="left" vertical="center" wrapText="1"/>
    </xf>
    <xf numFmtId="180" fontId="1" fillId="4" borderId="3" xfId="112" applyNumberFormat="1" applyFont="1" applyFill="1" applyBorder="1" applyAlignment="1">
      <alignment horizontal="center" vertical="center" wrapText="1"/>
    </xf>
    <xf numFmtId="180" fontId="1" fillId="4" borderId="3" xfId="104" applyNumberFormat="1" applyFont="1" applyFill="1" applyBorder="1" applyAlignment="1">
      <alignment horizontal="center" vertical="center"/>
    </xf>
    <xf numFmtId="0" fontId="1" fillId="4" borderId="3" xfId="112" applyFont="1" applyFill="1" applyBorder="1" applyAlignment="1">
      <alignment horizontal="left" vertical="center" wrapText="1"/>
    </xf>
    <xf numFmtId="58" fontId="1" fillId="4" borderId="3" xfId="112" applyNumberFormat="1" applyFont="1" applyFill="1" applyBorder="1" applyAlignment="1">
      <alignment horizontal="left" vertical="center" wrapText="1"/>
    </xf>
    <xf numFmtId="181" fontId="1" fillId="4" borderId="3" xfId="112" applyNumberFormat="1" applyFont="1" applyFill="1" applyBorder="1" applyAlignment="1">
      <alignment horizontal="center" vertical="center"/>
    </xf>
    <xf numFmtId="0" fontId="1" fillId="4" borderId="3" xfId="112" applyFont="1" applyFill="1" applyBorder="1" applyAlignment="1">
      <alignment horizontal="center" vertical="center" wrapText="1"/>
    </xf>
    <xf numFmtId="0" fontId="1" fillId="7" borderId="1" xfId="112" applyFont="1" applyFill="1" applyBorder="1" applyAlignment="1">
      <alignment horizontal="center" vertical="center"/>
    </xf>
    <xf numFmtId="0" fontId="1" fillId="7" borderId="4" xfId="112" applyFont="1" applyFill="1" applyBorder="1" applyAlignment="1">
      <alignment horizontal="center" vertical="center"/>
    </xf>
    <xf numFmtId="0" fontId="1" fillId="7" borderId="2" xfId="112" applyFont="1" applyFill="1" applyBorder="1" applyAlignment="1">
      <alignment horizontal="center" vertical="center"/>
    </xf>
    <xf numFmtId="180" fontId="1" fillId="7" borderId="3" xfId="112" applyNumberFormat="1" applyFont="1" applyFill="1" applyBorder="1" applyAlignment="1">
      <alignment horizontal="center" vertical="center"/>
    </xf>
    <xf numFmtId="0" fontId="1" fillId="2" borderId="3" xfId="112" applyFont="1" applyFill="1" applyBorder="1" applyAlignment="1">
      <alignment horizontal="left" vertical="center" wrapText="1"/>
    </xf>
    <xf numFmtId="0" fontId="3" fillId="8" borderId="1" xfId="112" applyFont="1" applyFill="1" applyBorder="1" applyAlignment="1">
      <alignment horizontal="center" vertical="center"/>
    </xf>
    <xf numFmtId="0" fontId="3" fillId="8" borderId="4" xfId="112" applyFont="1" applyFill="1" applyBorder="1" applyAlignment="1">
      <alignment horizontal="center" vertical="center"/>
    </xf>
    <xf numFmtId="0" fontId="3" fillId="8" borderId="2" xfId="112" applyFont="1" applyFill="1" applyBorder="1" applyAlignment="1">
      <alignment horizontal="center" vertical="center"/>
    </xf>
    <xf numFmtId="180" fontId="3" fillId="8" borderId="3" xfId="112" applyNumberFormat="1" applyFont="1" applyFill="1" applyBorder="1" applyAlignment="1">
      <alignment horizontal="center" vertical="center"/>
    </xf>
    <xf numFmtId="0" fontId="1" fillId="0" borderId="0" xfId="112" applyFont="1" applyFill="1" applyAlignment="1">
      <alignment horizontal="left" vertical="center"/>
    </xf>
    <xf numFmtId="0" fontId="1" fillId="3" borderId="0" xfId="112" applyFont="1" applyFill="1" applyAlignment="1">
      <alignment horizontal="left" vertical="center"/>
    </xf>
    <xf numFmtId="0" fontId="0" fillId="0" borderId="0" xfId="104">
      <alignment vertical="center"/>
    </xf>
    <xf numFmtId="0" fontId="3" fillId="5" borderId="4" xfId="112" applyFont="1" applyFill="1" applyBorder="1" applyAlignment="1">
      <alignment vertical="center" wrapText="1"/>
    </xf>
    <xf numFmtId="0" fontId="3" fillId="5" borderId="2" xfId="112" applyFont="1" applyFill="1" applyBorder="1" applyAlignment="1">
      <alignment vertical="center" wrapText="1"/>
    </xf>
    <xf numFmtId="58" fontId="1" fillId="3" borderId="3" xfId="112" applyNumberFormat="1" applyFont="1" applyFill="1" applyBorder="1" applyAlignment="1">
      <alignment horizontal="center" vertical="center" wrapText="1"/>
    </xf>
    <xf numFmtId="0" fontId="1" fillId="0" borderId="3" xfId="104" applyFont="1" applyFill="1" applyBorder="1" applyAlignment="1">
      <alignment horizontal="left" vertical="center" wrapText="1"/>
    </xf>
    <xf numFmtId="0" fontId="1" fillId="0" borderId="3" xfId="112" applyFont="1" applyFill="1" applyBorder="1" applyAlignment="1">
      <alignment horizontal="center" vertical="center" wrapText="1"/>
    </xf>
    <xf numFmtId="180" fontId="1" fillId="3" borderId="3" xfId="104" applyNumberFormat="1" applyFont="1" applyFill="1" applyBorder="1" applyAlignment="1">
      <alignment horizontal="center" vertical="center"/>
    </xf>
    <xf numFmtId="58" fontId="1" fillId="3" borderId="3" xfId="112" applyNumberFormat="1" applyFont="1" applyFill="1" applyBorder="1" applyAlignment="1">
      <alignment horizontal="left" vertical="center" wrapText="1"/>
    </xf>
    <xf numFmtId="180" fontId="1" fillId="0" borderId="3" xfId="104" applyNumberFormat="1" applyFont="1" applyFill="1" applyBorder="1" applyAlignment="1">
      <alignment horizontal="center" vertical="center"/>
    </xf>
    <xf numFmtId="0" fontId="1" fillId="3" borderId="3" xfId="104" applyFont="1" applyFill="1" applyBorder="1" applyAlignment="1">
      <alignment horizontal="center" vertical="center" wrapText="1"/>
    </xf>
    <xf numFmtId="0" fontId="1" fillId="0" borderId="1" xfId="112" applyFont="1" applyFill="1" applyBorder="1" applyAlignment="1">
      <alignment vertical="center" wrapText="1"/>
    </xf>
    <xf numFmtId="58" fontId="1" fillId="0" borderId="1" xfId="112" applyNumberFormat="1" applyFont="1" applyFill="1" applyBorder="1" applyAlignment="1">
      <alignment vertical="center" wrapText="1"/>
    </xf>
    <xf numFmtId="58" fontId="1" fillId="0" borderId="1" xfId="112" applyNumberFormat="1" applyFont="1" applyFill="1" applyBorder="1" applyAlignment="1">
      <alignment horizontal="left" vertical="center" wrapText="1"/>
    </xf>
    <xf numFmtId="0" fontId="1" fillId="0" borderId="1" xfId="112" applyFont="1" applyFill="1" applyBorder="1" applyAlignment="1">
      <alignment horizontal="left" vertical="center" wrapText="1"/>
    </xf>
    <xf numFmtId="0" fontId="1" fillId="0" borderId="2" xfId="112" applyFont="1" applyFill="1" applyBorder="1" applyAlignment="1">
      <alignment horizontal="left" vertical="center" wrapText="1"/>
    </xf>
    <xf numFmtId="0" fontId="0" fillId="0" borderId="3" xfId="104" applyBorder="1" applyAlignment="1">
      <alignment vertical="center"/>
    </xf>
    <xf numFmtId="58" fontId="1" fillId="3" borderId="3" xfId="104" applyNumberFormat="1" applyFont="1" applyFill="1" applyBorder="1" applyAlignment="1" applyProtection="1">
      <alignment horizontal="left" vertical="center" wrapText="1"/>
    </xf>
    <xf numFmtId="0" fontId="1" fillId="3" borderId="5" xfId="104" applyFont="1" applyFill="1" applyBorder="1" applyAlignment="1" applyProtection="1">
      <alignment horizontal="center" vertical="center" wrapText="1"/>
    </xf>
    <xf numFmtId="0" fontId="0" fillId="4" borderId="3" xfId="104" applyFill="1" applyBorder="1" applyAlignment="1">
      <alignment vertical="center"/>
    </xf>
    <xf numFmtId="58" fontId="1" fillId="4" borderId="3" xfId="104" applyNumberFormat="1" applyFont="1" applyFill="1" applyBorder="1" applyAlignment="1" applyProtection="1">
      <alignment horizontal="left" vertical="center" wrapText="1"/>
    </xf>
    <xf numFmtId="0" fontId="1" fillId="4" borderId="5" xfId="104" applyFont="1" applyFill="1" applyBorder="1" applyAlignment="1" applyProtection="1">
      <alignment horizontal="center" vertical="center" wrapText="1"/>
    </xf>
    <xf numFmtId="0" fontId="1" fillId="0" borderId="3" xfId="104" applyFont="1" applyFill="1" applyBorder="1" applyAlignment="1">
      <alignment vertical="center" wrapText="1"/>
    </xf>
    <xf numFmtId="182" fontId="1" fillId="0" borderId="3" xfId="104" applyNumberFormat="1" applyFont="1" applyFill="1" applyBorder="1" applyAlignment="1" applyProtection="1">
      <alignment horizontal="left" vertical="center" wrapText="1"/>
    </xf>
    <xf numFmtId="0" fontId="3" fillId="0" borderId="3" xfId="112" applyFont="1" applyFill="1" applyBorder="1" applyAlignment="1">
      <alignment horizontal="left" vertical="center" wrapText="1"/>
    </xf>
    <xf numFmtId="0" fontId="3" fillId="0" borderId="3" xfId="112" applyFont="1" applyFill="1" applyBorder="1" applyAlignment="1">
      <alignment horizontal="center" vertical="center" wrapText="1"/>
    </xf>
    <xf numFmtId="0" fontId="1" fillId="2" borderId="3" xfId="112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83" fontId="6" fillId="0" borderId="3" xfId="0" applyNumberFormat="1" applyFont="1" applyBorder="1" applyAlignment="1">
      <alignment horizontal="center" vertical="center"/>
    </xf>
    <xf numFmtId="183" fontId="6" fillId="0" borderId="3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183" fontId="6" fillId="10" borderId="3" xfId="0" applyNumberFormat="1" applyFont="1" applyFill="1" applyBorder="1" applyAlignment="1">
      <alignment horizontal="center" vertical="center"/>
    </xf>
  </cellXfs>
  <cellStyles count="13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计算 2" xfId="7"/>
    <cellStyle name="20% - Accent4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40% - Accent6" xfId="17"/>
    <cellStyle name="60% - 强调文字颜色 2" xfId="18" builtinId="36"/>
    <cellStyle name="标题 4" xfId="19" builtinId="19"/>
    <cellStyle name="警告文本" xfId="20" builtinId="11"/>
    <cellStyle name="_ET_STYLE_NoName_00_" xfId="21"/>
    <cellStyle name="标题" xfId="22" builtinId="15"/>
    <cellStyle name="解释性文本" xfId="23" builtinId="53"/>
    <cellStyle name="0,0_x000d__x000d_NA_x000d__x000d_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Input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Heading 3" xfId="40"/>
    <cellStyle name="20% - 强调文字颜色 5" xfId="41" builtinId="46"/>
    <cellStyle name="强调文字颜色 1" xfId="42" builtinId="29"/>
    <cellStyle name="20% - 强调文字颜色 1" xfId="43" builtinId="30"/>
    <cellStyle name="20% - Accent2" xfId="44"/>
    <cellStyle name="40% - 强调文字颜色 1" xfId="45" builtinId="31"/>
    <cellStyle name="20% - 强调文字颜色 2" xfId="46" builtinId="34"/>
    <cellStyle name="输出 2" xfId="47"/>
    <cellStyle name="0,0_x005f_x000d__x005f_x000a_NA_x005f_x000d__x005f_x000a_" xfId="48"/>
    <cellStyle name="20% - Accent3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20% - Accent5" xfId="54"/>
    <cellStyle name="40% - 强调文字颜色 4" xfId="55" builtinId="43"/>
    <cellStyle name="强调文字颜色 5" xfId="56" builtinId="45"/>
    <cellStyle name="20% - Accent6" xfId="57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适中 2" xfId="62"/>
    <cellStyle name="60% - 强调文字颜色 6" xfId="63" builtinId="52"/>
    <cellStyle name="40% - Accent3" xfId="64"/>
    <cellStyle name="0,0_x000a__x000a_NA_x000a__x000a_" xfId="65"/>
    <cellStyle name="20% - Accent1" xfId="66"/>
    <cellStyle name="40% - Accent1" xfId="67"/>
    <cellStyle name="40% - Accent2" xfId="68"/>
    <cellStyle name="40% - Accent4" xfId="69"/>
    <cellStyle name="40% - Accent5" xfId="70"/>
    <cellStyle name="警告文本 2" xfId="71"/>
    <cellStyle name="60% - Accent1" xfId="72"/>
    <cellStyle name="60% - Accent2" xfId="73"/>
    <cellStyle name="常规 2 2" xfId="74"/>
    <cellStyle name="60% - Accent3" xfId="75"/>
    <cellStyle name="60% - Accent4" xfId="76"/>
    <cellStyle name="60% - Accent5" xfId="77"/>
    <cellStyle name="60% - Accent6" xfId="78"/>
    <cellStyle name="Accent1" xfId="79"/>
    <cellStyle name="Accent2" xfId="80"/>
    <cellStyle name="Accent3" xfId="81"/>
    <cellStyle name="Accent4" xfId="82"/>
    <cellStyle name="Accent5" xfId="83"/>
    <cellStyle name="Accent6" xfId="84"/>
    <cellStyle name="Bad" xfId="85"/>
    <cellStyle name="Besuchter Hyperlink_budget BMW Deal…ng 20070530.xls" xfId="86"/>
    <cellStyle name="Calculation" xfId="87"/>
    <cellStyle name="Check Cell" xfId="88"/>
    <cellStyle name="Comma" xfId="89"/>
    <cellStyle name="解释性文本 2" xfId="90"/>
    <cellStyle name="Currency" xfId="91"/>
    <cellStyle name="Currency 2" xfId="92"/>
    <cellStyle name="Dezimal 2" xfId="93"/>
    <cellStyle name="Euro" xfId="94"/>
    <cellStyle name="Explanatory Text" xfId="95"/>
    <cellStyle name="Good" xfId="96"/>
    <cellStyle name="Heading 1" xfId="97"/>
    <cellStyle name="Heading 2" xfId="98"/>
    <cellStyle name="Heading 4" xfId="99"/>
    <cellStyle name="Linked Cell" xfId="100"/>
    <cellStyle name="检查单元格 2" xfId="101"/>
    <cellStyle name="Neutral" xfId="102"/>
    <cellStyle name="Normal 2" xfId="103"/>
    <cellStyle name="Normal 3" xfId="104"/>
    <cellStyle name="Note" xfId="105"/>
    <cellStyle name="Output" xfId="106"/>
    <cellStyle name="Standard 2" xfId="107"/>
    <cellStyle name="Standard 4" xfId="108"/>
    <cellStyle name="Standard_080529_FB_Verkaufsstundensätze gkk" xfId="109"/>
    <cellStyle name="Style 1" xfId="110"/>
    <cellStyle name="Title" xfId="111"/>
    <cellStyle name="常规 2" xfId="112"/>
    <cellStyle name="Total" xfId="113"/>
    <cellStyle name="Warning Text" xfId="114"/>
    <cellStyle name="标题 1 2" xfId="115"/>
    <cellStyle name="标题 2 2" xfId="116"/>
    <cellStyle name="标题 3 2" xfId="117"/>
    <cellStyle name="标题 4 2" xfId="118"/>
    <cellStyle name="标题 5" xfId="119"/>
    <cellStyle name="差 2" xfId="120"/>
    <cellStyle name="常规 3" xfId="121"/>
    <cellStyle name="常规 4" xfId="122"/>
    <cellStyle name="好 2" xfId="123"/>
    <cellStyle name="汇总 2" xfId="124"/>
    <cellStyle name="货币 2" xfId="125"/>
    <cellStyle name="货币 3" xfId="126"/>
    <cellStyle name="链接单元格 2" xfId="127"/>
    <cellStyle name="输入 2" xfId="128"/>
    <cellStyle name="样式 1" xfId="129"/>
    <cellStyle name="样式 1 2" xfId="130"/>
    <cellStyle name="一般_Sheet1" xfId="131"/>
    <cellStyle name="注释 2" xfId="13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2</xdr:row>
      <xdr:rowOff>28774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819150" cy="571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tabSelected="1" workbookViewId="0">
      <selection activeCell="A17" sqref="A17"/>
    </sheetView>
  </sheetViews>
  <sheetFormatPr defaultColWidth="9" defaultRowHeight="14.25" outlineLevelRow="3" outlineLevelCol="1"/>
  <cols>
    <col min="1" max="1" width="30.75" customWidth="1"/>
    <col min="2" max="2" width="31.5" customWidth="1"/>
  </cols>
  <sheetData>
    <row r="1" ht="30" customHeight="1" spans="1:2">
      <c r="A1" s="116" t="s">
        <v>0</v>
      </c>
      <c r="B1" s="116" t="s">
        <v>1</v>
      </c>
    </row>
    <row r="2" ht="30" customHeight="1" spans="1:2">
      <c r="A2" s="117" t="s">
        <v>2</v>
      </c>
      <c r="B2" s="118">
        <f>昂科拉GX实拍!G49</f>
        <v>189340.8</v>
      </c>
    </row>
    <row r="3" ht="30" customHeight="1" spans="1:2">
      <c r="A3" s="117" t="s">
        <v>3</v>
      </c>
      <c r="B3" s="119">
        <f>昂科拉实拍!G42</f>
        <v>162063</v>
      </c>
    </row>
    <row r="4" ht="30" customHeight="1" spans="1:2">
      <c r="A4" s="120" t="s">
        <v>4</v>
      </c>
      <c r="B4" s="121">
        <f>SUM(B2:B3)</f>
        <v>351403.8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9"/>
  <sheetViews>
    <sheetView workbookViewId="0">
      <pane ySplit="7" topLeftCell="A11" activePane="bottomLeft" state="frozen"/>
      <selection/>
      <selection pane="bottomLeft" activeCell="A32" sqref="A32:H34"/>
    </sheetView>
  </sheetViews>
  <sheetFormatPr defaultColWidth="19.6666666666667" defaultRowHeight="14.25"/>
  <cols>
    <col min="1" max="1" width="42.5833333333333" style="4" customWidth="1"/>
    <col min="2" max="2" width="12.5833333333333" style="5" customWidth="1"/>
    <col min="3" max="3" width="30.5833333333333" style="1" customWidth="1"/>
    <col min="4" max="7" width="10.5833333333333" style="6" customWidth="1"/>
    <col min="8" max="8" width="30.5833333333333" style="7" customWidth="1"/>
    <col min="9" max="9" width="19.6666666666667" style="5"/>
    <col min="10" max="16384" width="19.6666666666667" style="8"/>
  </cols>
  <sheetData>
    <row r="1" ht="28.5" customHeight="1" spans="1:3">
      <c r="A1" s="2"/>
      <c r="B1" s="2"/>
      <c r="C1" s="2"/>
    </row>
    <row r="2" spans="1:1">
      <c r="A2" s="4" t="s">
        <v>5</v>
      </c>
    </row>
    <row r="3" spans="1:8">
      <c r="A3" s="4" t="s">
        <v>6</v>
      </c>
      <c r="B3" s="10">
        <v>43619</v>
      </c>
      <c r="C3" s="11"/>
      <c r="H3" s="9" t="s">
        <v>7</v>
      </c>
    </row>
    <row r="4" spans="1:8">
      <c r="A4" s="4" t="s">
        <v>8</v>
      </c>
      <c r="H4" s="9" t="s">
        <v>9</v>
      </c>
    </row>
    <row r="5" ht="9.75" customHeight="1" spans="1:11">
      <c r="A5" s="4" t="s">
        <v>10</v>
      </c>
      <c r="H5" s="9" t="s">
        <v>11</v>
      </c>
      <c r="I5" s="9"/>
      <c r="J5" s="9"/>
      <c r="K5" s="9"/>
    </row>
    <row r="6" spans="1:2">
      <c r="A6" s="4" t="s">
        <v>12</v>
      </c>
      <c r="B6" s="5" t="s">
        <v>13</v>
      </c>
    </row>
    <row r="7" s="1" customFormat="1" spans="1:9">
      <c r="A7" s="12" t="s">
        <v>14</v>
      </c>
      <c r="B7" s="13"/>
      <c r="C7" s="14" t="s">
        <v>15</v>
      </c>
      <c r="D7" s="15" t="s">
        <v>16</v>
      </c>
      <c r="E7" s="15" t="s">
        <v>17</v>
      </c>
      <c r="F7" s="15" t="s">
        <v>18</v>
      </c>
      <c r="G7" s="15" t="s">
        <v>19</v>
      </c>
      <c r="H7" s="14" t="s">
        <v>20</v>
      </c>
      <c r="I7" s="5"/>
    </row>
    <row r="8" s="1" customFormat="1" spans="1:9">
      <c r="A8" s="70" t="s">
        <v>21</v>
      </c>
      <c r="B8" s="91"/>
      <c r="C8" s="91"/>
      <c r="D8" s="91"/>
      <c r="E8" s="91"/>
      <c r="F8" s="91"/>
      <c r="G8" s="91"/>
      <c r="H8" s="92"/>
      <c r="I8" s="5"/>
    </row>
    <row r="9" s="1" customFormat="1" ht="42" customHeight="1" spans="1:8">
      <c r="A9" s="21" t="s">
        <v>22</v>
      </c>
      <c r="B9" s="22" t="s">
        <v>23</v>
      </c>
      <c r="C9" s="31" t="s">
        <v>24</v>
      </c>
      <c r="D9" s="32">
        <v>750</v>
      </c>
      <c r="E9" s="32">
        <v>2</v>
      </c>
      <c r="F9" s="32">
        <v>5</v>
      </c>
      <c r="G9" s="33">
        <v>0</v>
      </c>
      <c r="H9" s="28" t="s">
        <v>25</v>
      </c>
    </row>
    <row r="10" s="1" customFormat="1" ht="42" customHeight="1" spans="1:8">
      <c r="A10" s="27"/>
      <c r="B10" s="39"/>
      <c r="C10" s="31" t="s">
        <v>26</v>
      </c>
      <c r="D10" s="32">
        <v>750</v>
      </c>
      <c r="E10" s="32">
        <v>2</v>
      </c>
      <c r="F10" s="32">
        <v>3</v>
      </c>
      <c r="G10" s="33">
        <v>0</v>
      </c>
      <c r="H10" s="39"/>
    </row>
    <row r="11" s="1" customFormat="1" ht="42" customHeight="1" spans="1:8">
      <c r="A11" s="27"/>
      <c r="B11" s="28" t="s">
        <v>27</v>
      </c>
      <c r="C11" s="31" t="s">
        <v>28</v>
      </c>
      <c r="D11" s="32">
        <v>750</v>
      </c>
      <c r="E11" s="32">
        <v>1</v>
      </c>
      <c r="F11" s="32">
        <v>4</v>
      </c>
      <c r="G11" s="33">
        <f t="shared" ref="G11:G18" si="0">D11*E11*F11</f>
        <v>3000</v>
      </c>
      <c r="H11" s="28" t="s">
        <v>29</v>
      </c>
    </row>
    <row r="12" s="1" customFormat="1" ht="42" customHeight="1" spans="1:9">
      <c r="A12" s="27"/>
      <c r="B12" s="30"/>
      <c r="C12" s="31" t="s">
        <v>30</v>
      </c>
      <c r="D12" s="32">
        <v>750</v>
      </c>
      <c r="E12" s="32">
        <v>1</v>
      </c>
      <c r="F12" s="33">
        <v>3</v>
      </c>
      <c r="G12" s="33">
        <f t="shared" si="0"/>
        <v>2250</v>
      </c>
      <c r="H12" s="39"/>
      <c r="I12" s="5"/>
    </row>
    <row r="13" s="1" customFormat="1" ht="42" customHeight="1" spans="1:9">
      <c r="A13" s="38"/>
      <c r="B13" s="39"/>
      <c r="C13" s="23" t="s">
        <v>31</v>
      </c>
      <c r="D13" s="24">
        <v>0</v>
      </c>
      <c r="E13" s="24">
        <v>1</v>
      </c>
      <c r="F13" s="29">
        <v>10</v>
      </c>
      <c r="G13" s="29">
        <f t="shared" si="0"/>
        <v>0</v>
      </c>
      <c r="H13" s="93"/>
      <c r="I13" s="5"/>
    </row>
    <row r="14" s="1" customFormat="1" ht="28.5" spans="1:9">
      <c r="A14" s="94" t="s">
        <v>32</v>
      </c>
      <c r="B14" s="95" t="s">
        <v>33</v>
      </c>
      <c r="C14" s="23" t="s">
        <v>34</v>
      </c>
      <c r="D14" s="96">
        <v>2198</v>
      </c>
      <c r="E14" s="96">
        <v>1</v>
      </c>
      <c r="F14" s="24">
        <v>1</v>
      </c>
      <c r="G14" s="29">
        <f t="shared" si="0"/>
        <v>2198</v>
      </c>
      <c r="H14" s="97" t="s">
        <v>35</v>
      </c>
      <c r="I14" s="5"/>
    </row>
    <row r="15" s="1" customFormat="1" spans="1:9">
      <c r="A15" s="94"/>
      <c r="B15" s="95"/>
      <c r="C15" s="31" t="s">
        <v>36</v>
      </c>
      <c r="D15" s="96"/>
      <c r="E15" s="98">
        <v>1</v>
      </c>
      <c r="F15" s="32">
        <v>1</v>
      </c>
      <c r="G15" s="33">
        <f t="shared" si="0"/>
        <v>0</v>
      </c>
      <c r="H15" s="51" t="s">
        <v>37</v>
      </c>
      <c r="I15" s="5"/>
    </row>
    <row r="16" s="1" customFormat="1" spans="1:9">
      <c r="A16" s="94"/>
      <c r="B16" s="99" t="s">
        <v>38</v>
      </c>
      <c r="C16" s="23" t="s">
        <v>39</v>
      </c>
      <c r="D16" s="96"/>
      <c r="E16" s="96">
        <v>1</v>
      </c>
      <c r="F16" s="24">
        <v>1</v>
      </c>
      <c r="G16" s="29">
        <f t="shared" si="0"/>
        <v>0</v>
      </c>
      <c r="H16" s="97" t="s">
        <v>40</v>
      </c>
      <c r="I16" s="5"/>
    </row>
    <row r="17" s="1" customFormat="1" spans="1:9">
      <c r="A17" s="94"/>
      <c r="B17" s="99"/>
      <c r="C17" s="23" t="s">
        <v>41</v>
      </c>
      <c r="D17" s="96"/>
      <c r="E17" s="96">
        <v>1</v>
      </c>
      <c r="F17" s="24">
        <v>1</v>
      </c>
      <c r="G17" s="29">
        <f t="shared" si="0"/>
        <v>0</v>
      </c>
      <c r="H17" s="97" t="s">
        <v>42</v>
      </c>
      <c r="I17" s="5"/>
    </row>
    <row r="18" s="1" customFormat="1" spans="1:9">
      <c r="A18" s="94"/>
      <c r="B18" s="99"/>
      <c r="C18" s="31" t="s">
        <v>43</v>
      </c>
      <c r="D18" s="96"/>
      <c r="E18" s="98">
        <v>1</v>
      </c>
      <c r="F18" s="32">
        <v>1</v>
      </c>
      <c r="G18" s="33">
        <f t="shared" si="0"/>
        <v>0</v>
      </c>
      <c r="H18" s="51" t="s">
        <v>37</v>
      </c>
      <c r="I18" s="5"/>
    </row>
    <row r="19" s="1" customFormat="1" ht="15.75" customHeight="1" spans="1:9">
      <c r="A19" s="70" t="s">
        <v>44</v>
      </c>
      <c r="B19" s="91"/>
      <c r="C19" s="91"/>
      <c r="D19" s="91"/>
      <c r="E19" s="91"/>
      <c r="F19" s="91"/>
      <c r="G19" s="91"/>
      <c r="H19" s="92"/>
      <c r="I19" s="5"/>
    </row>
    <row r="20" s="2" customFormat="1" ht="28.5" spans="1:8">
      <c r="A20" s="50" t="s">
        <v>45</v>
      </c>
      <c r="B20" s="25" t="s">
        <v>46</v>
      </c>
      <c r="C20" s="51" t="s">
        <v>47</v>
      </c>
      <c r="D20" s="32">
        <v>80000</v>
      </c>
      <c r="E20" s="24">
        <v>1</v>
      </c>
      <c r="F20" s="24">
        <v>1</v>
      </c>
      <c r="G20" s="29">
        <f>D20*E20*F20</f>
        <v>80000</v>
      </c>
      <c r="H20" s="69" t="s">
        <v>48</v>
      </c>
    </row>
    <row r="21" s="2" customFormat="1" ht="28.5" spans="1:8">
      <c r="A21" s="50" t="s">
        <v>49</v>
      </c>
      <c r="B21" s="25" t="s">
        <v>50</v>
      </c>
      <c r="C21" s="51" t="s">
        <v>51</v>
      </c>
      <c r="D21" s="32">
        <v>100</v>
      </c>
      <c r="E21" s="24">
        <v>1</v>
      </c>
      <c r="F21" s="24">
        <v>20</v>
      </c>
      <c r="G21" s="29">
        <f>D21*E21*F21</f>
        <v>2000</v>
      </c>
      <c r="H21" s="52" t="s">
        <v>52</v>
      </c>
    </row>
    <row r="22" s="1" customFormat="1" spans="1:9">
      <c r="A22" s="70" t="s">
        <v>53</v>
      </c>
      <c r="B22" s="91"/>
      <c r="C22" s="91"/>
      <c r="D22" s="91"/>
      <c r="E22" s="91"/>
      <c r="F22" s="91"/>
      <c r="G22" s="91"/>
      <c r="H22" s="92"/>
      <c r="I22" s="5"/>
    </row>
    <row r="23" s="3" customFormat="1" spans="1:9">
      <c r="A23" s="100" t="s">
        <v>54</v>
      </c>
      <c r="B23" s="31"/>
      <c r="C23" s="51" t="s">
        <v>55</v>
      </c>
      <c r="D23" s="33">
        <v>2000</v>
      </c>
      <c r="E23" s="57">
        <v>1</v>
      </c>
      <c r="F23" s="57">
        <v>1</v>
      </c>
      <c r="G23" s="57">
        <f t="shared" ref="G23:G29" si="1">D23*E23*F23</f>
        <v>2000</v>
      </c>
      <c r="H23" s="31" t="s">
        <v>56</v>
      </c>
      <c r="I23" s="88"/>
    </row>
    <row r="24" s="1" customFormat="1" spans="1:9">
      <c r="A24" s="100" t="s">
        <v>57</v>
      </c>
      <c r="B24" s="56"/>
      <c r="C24" s="51" t="s">
        <v>55</v>
      </c>
      <c r="D24" s="33">
        <v>300</v>
      </c>
      <c r="E24" s="33">
        <v>1</v>
      </c>
      <c r="F24" s="57">
        <v>2</v>
      </c>
      <c r="G24" s="33">
        <f t="shared" si="1"/>
        <v>600</v>
      </c>
      <c r="H24" s="23"/>
      <c r="I24" s="5"/>
    </row>
    <row r="25" s="1" customFormat="1" spans="1:9">
      <c r="A25" s="100" t="s">
        <v>58</v>
      </c>
      <c r="B25" s="56"/>
      <c r="C25" s="31" t="s">
        <v>55</v>
      </c>
      <c r="D25" s="33">
        <v>300</v>
      </c>
      <c r="E25" s="33">
        <v>1</v>
      </c>
      <c r="F25" s="57">
        <v>2</v>
      </c>
      <c r="G25" s="33">
        <f t="shared" si="1"/>
        <v>600</v>
      </c>
      <c r="H25" s="23"/>
      <c r="I25" s="5"/>
    </row>
    <row r="26" s="1" customFormat="1" spans="1:8">
      <c r="A26" s="100" t="s">
        <v>59</v>
      </c>
      <c r="B26" s="56"/>
      <c r="C26" s="31" t="s">
        <v>55</v>
      </c>
      <c r="D26" s="33">
        <v>300</v>
      </c>
      <c r="E26" s="33">
        <v>1</v>
      </c>
      <c r="F26" s="57">
        <v>2</v>
      </c>
      <c r="G26" s="33">
        <f t="shared" si="1"/>
        <v>600</v>
      </c>
      <c r="H26" s="23"/>
    </row>
    <row r="27" s="1" customFormat="1" spans="1:8">
      <c r="A27" s="101" t="s">
        <v>60</v>
      </c>
      <c r="B27" s="56"/>
      <c r="C27" s="31" t="s">
        <v>55</v>
      </c>
      <c r="D27" s="33">
        <v>300</v>
      </c>
      <c r="E27" s="33">
        <v>1</v>
      </c>
      <c r="F27" s="57">
        <v>1</v>
      </c>
      <c r="G27" s="33">
        <f t="shared" si="1"/>
        <v>300</v>
      </c>
      <c r="H27" s="23"/>
    </row>
    <row r="28" s="1" customFormat="1" spans="1:8">
      <c r="A28" s="102" t="s">
        <v>61</v>
      </c>
      <c r="B28" s="31"/>
      <c r="C28" s="31" t="s">
        <v>55</v>
      </c>
      <c r="D28" s="33">
        <v>800</v>
      </c>
      <c r="E28" s="33">
        <v>1</v>
      </c>
      <c r="F28" s="57">
        <v>2</v>
      </c>
      <c r="G28" s="33">
        <f t="shared" si="1"/>
        <v>1600</v>
      </c>
      <c r="H28" s="31"/>
    </row>
    <row r="29" s="1" customFormat="1" spans="1:8">
      <c r="A29" s="103" t="s">
        <v>62</v>
      </c>
      <c r="B29" s="104"/>
      <c r="C29" s="31"/>
      <c r="D29" s="33">
        <v>400</v>
      </c>
      <c r="E29" s="33">
        <v>1</v>
      </c>
      <c r="F29" s="57">
        <v>1</v>
      </c>
      <c r="G29" s="33">
        <f t="shared" si="1"/>
        <v>400</v>
      </c>
      <c r="H29" s="23"/>
    </row>
    <row r="30" s="1" customFormat="1" spans="1:9">
      <c r="A30" s="70" t="s">
        <v>63</v>
      </c>
      <c r="B30" s="91"/>
      <c r="C30" s="91"/>
      <c r="D30" s="91"/>
      <c r="E30" s="91"/>
      <c r="F30" s="91"/>
      <c r="G30" s="91"/>
      <c r="H30" s="92"/>
      <c r="I30" s="5"/>
    </row>
    <row r="31" s="90" customFormat="1" ht="15" customHeight="1" spans="1:8">
      <c r="A31" s="65" t="s">
        <v>64</v>
      </c>
      <c r="B31" s="105"/>
      <c r="C31" s="106">
        <v>43618</v>
      </c>
      <c r="D31" s="96">
        <v>200</v>
      </c>
      <c r="E31" s="96">
        <v>1</v>
      </c>
      <c r="F31" s="96">
        <v>4</v>
      </c>
      <c r="G31" s="96">
        <f>D31*E31*F31</f>
        <v>800</v>
      </c>
      <c r="H31" s="107" t="s">
        <v>65</v>
      </c>
    </row>
    <row r="32" s="90" customFormat="1" ht="15" customHeight="1" spans="1:8">
      <c r="A32" s="60" t="s">
        <v>66</v>
      </c>
      <c r="B32" s="108"/>
      <c r="C32" s="109">
        <v>43619</v>
      </c>
      <c r="D32" s="74">
        <v>200</v>
      </c>
      <c r="E32" s="74">
        <v>1</v>
      </c>
      <c r="F32" s="74">
        <v>4</v>
      </c>
      <c r="G32" s="74">
        <f>D32*E32*F32</f>
        <v>800</v>
      </c>
      <c r="H32" s="110"/>
    </row>
    <row r="33" s="90" customFormat="1" ht="15" customHeight="1" spans="1:8">
      <c r="A33" s="60" t="s">
        <v>67</v>
      </c>
      <c r="B33" s="108"/>
      <c r="C33" s="109">
        <v>43618</v>
      </c>
      <c r="D33" s="74">
        <v>960</v>
      </c>
      <c r="E33" s="74">
        <v>1</v>
      </c>
      <c r="F33" s="74">
        <v>1</v>
      </c>
      <c r="G33" s="74">
        <f>D33*E33*F33</f>
        <v>960</v>
      </c>
      <c r="H33" s="110"/>
    </row>
    <row r="34" s="90" customFormat="1" ht="15" customHeight="1" spans="1:8">
      <c r="A34" s="60" t="s">
        <v>68</v>
      </c>
      <c r="B34" s="108"/>
      <c r="C34" s="109">
        <v>43618</v>
      </c>
      <c r="D34" s="74">
        <v>228</v>
      </c>
      <c r="E34" s="74">
        <v>1</v>
      </c>
      <c r="F34" s="74">
        <v>1</v>
      </c>
      <c r="G34" s="74">
        <f>D34*E34*F34</f>
        <v>228</v>
      </c>
      <c r="H34" s="110"/>
    </row>
    <row r="35" s="90" customFormat="1" ht="15" customHeight="1" spans="1:8">
      <c r="A35" s="65" t="s">
        <v>69</v>
      </c>
      <c r="B35" s="105"/>
      <c r="C35" s="106">
        <v>43618</v>
      </c>
      <c r="D35" s="96"/>
      <c r="E35" s="96">
        <v>1</v>
      </c>
      <c r="F35" s="96">
        <v>4</v>
      </c>
      <c r="G35" s="96">
        <f>D35*E35*F35</f>
        <v>0</v>
      </c>
      <c r="H35" s="107" t="s">
        <v>65</v>
      </c>
    </row>
    <row r="36" s="1" customFormat="1" spans="1:9">
      <c r="A36" s="70" t="s">
        <v>70</v>
      </c>
      <c r="B36" s="91"/>
      <c r="C36" s="91"/>
      <c r="D36" s="91"/>
      <c r="E36" s="91"/>
      <c r="F36" s="91"/>
      <c r="G36" s="91"/>
      <c r="H36" s="92"/>
      <c r="I36" s="5"/>
    </row>
    <row r="37" s="2" customFormat="1" ht="28.5" spans="1:9">
      <c r="A37" s="23" t="s">
        <v>71</v>
      </c>
      <c r="B37" s="23"/>
      <c r="C37" s="69"/>
      <c r="D37" s="29">
        <v>500</v>
      </c>
      <c r="E37" s="29">
        <v>1</v>
      </c>
      <c r="F37" s="33">
        <v>33</v>
      </c>
      <c r="G37" s="33">
        <f t="shared" ref="G37" si="2">+D37*E37*F37</f>
        <v>16500</v>
      </c>
      <c r="H37" s="31" t="s">
        <v>72</v>
      </c>
      <c r="I37" s="89"/>
    </row>
    <row r="38" s="1" customFormat="1" spans="1:9">
      <c r="A38" s="70" t="s">
        <v>73</v>
      </c>
      <c r="B38" s="91"/>
      <c r="C38" s="91"/>
      <c r="D38" s="91"/>
      <c r="E38" s="91"/>
      <c r="F38" s="91"/>
      <c r="G38" s="91"/>
      <c r="H38" s="92"/>
      <c r="I38" s="5"/>
    </row>
    <row r="39" s="2" customFormat="1" ht="57" spans="1:9">
      <c r="A39" s="111" t="s">
        <v>74</v>
      </c>
      <c r="B39" s="111"/>
      <c r="C39" s="112" t="s">
        <v>75</v>
      </c>
      <c r="D39" s="96">
        <v>20000</v>
      </c>
      <c r="E39" s="96">
        <v>1</v>
      </c>
      <c r="F39" s="96">
        <v>1</v>
      </c>
      <c r="G39" s="96">
        <f>D39*E39*F39</f>
        <v>20000</v>
      </c>
      <c r="H39" s="31" t="s">
        <v>76</v>
      </c>
      <c r="I39" s="89"/>
    </row>
    <row r="40" s="1" customFormat="1" ht="28.5" spans="1:9">
      <c r="A40" s="70" t="s">
        <v>77</v>
      </c>
      <c r="B40" s="91"/>
      <c r="C40" s="91"/>
      <c r="D40" s="91"/>
      <c r="E40" s="91"/>
      <c r="F40" s="91"/>
      <c r="G40" s="91"/>
      <c r="H40" s="92"/>
      <c r="I40" s="5"/>
    </row>
    <row r="41" s="3" customFormat="1" spans="1:9">
      <c r="A41" s="100" t="s">
        <v>78</v>
      </c>
      <c r="B41" s="113"/>
      <c r="C41" s="114"/>
      <c r="D41" s="57">
        <v>30740</v>
      </c>
      <c r="E41" s="57">
        <v>1</v>
      </c>
      <c r="F41" s="57">
        <v>1</v>
      </c>
      <c r="G41" s="96">
        <f>D41*E41*F41</f>
        <v>30740</v>
      </c>
      <c r="H41" s="31" t="s">
        <v>79</v>
      </c>
      <c r="I41" s="88"/>
    </row>
    <row r="42" s="1" customFormat="1" spans="1:8">
      <c r="A42" s="103" t="s">
        <v>80</v>
      </c>
      <c r="B42" s="31"/>
      <c r="C42" s="51" t="s">
        <v>81</v>
      </c>
      <c r="D42" s="32">
        <v>200</v>
      </c>
      <c r="E42" s="57">
        <v>1</v>
      </c>
      <c r="F42" s="32">
        <v>8</v>
      </c>
      <c r="G42" s="96">
        <f>D42*E42*F42</f>
        <v>1600</v>
      </c>
      <c r="H42" s="95"/>
    </row>
    <row r="43" s="1" customFormat="1" spans="1:8">
      <c r="A43" s="75" t="s">
        <v>82</v>
      </c>
      <c r="B43" s="75"/>
      <c r="C43" s="76"/>
      <c r="D43" s="77">
        <v>39</v>
      </c>
      <c r="E43" s="73">
        <v>2</v>
      </c>
      <c r="F43" s="77">
        <v>4</v>
      </c>
      <c r="G43" s="74">
        <f>D43*E43*F43</f>
        <v>312</v>
      </c>
      <c r="H43" s="78"/>
    </row>
    <row r="44" s="1" customFormat="1" spans="1:8">
      <c r="A44" s="75" t="s">
        <v>83</v>
      </c>
      <c r="B44" s="75"/>
      <c r="C44" s="76"/>
      <c r="D44" s="77">
        <v>280</v>
      </c>
      <c r="E44" s="73">
        <v>1</v>
      </c>
      <c r="F44" s="77">
        <v>4</v>
      </c>
      <c r="G44" s="74">
        <f>D44*E44*F44</f>
        <v>1120</v>
      </c>
      <c r="H44" s="78"/>
    </row>
    <row r="45" s="1" customFormat="1" spans="1:8">
      <c r="A45" s="75" t="s">
        <v>84</v>
      </c>
      <c r="B45" s="75"/>
      <c r="C45" s="76"/>
      <c r="D45" s="77">
        <v>80</v>
      </c>
      <c r="E45" s="73">
        <v>4</v>
      </c>
      <c r="F45" s="77">
        <v>6</v>
      </c>
      <c r="G45" s="74">
        <f>D45*E45*F45</f>
        <v>1920</v>
      </c>
      <c r="H45" s="78"/>
    </row>
    <row r="46" s="1" customFormat="1" spans="1:8">
      <c r="A46" s="75" t="s">
        <v>85</v>
      </c>
      <c r="B46" s="75"/>
      <c r="C46" s="76" t="s">
        <v>86</v>
      </c>
      <c r="D46" s="77">
        <v>400</v>
      </c>
      <c r="E46" s="73">
        <v>2</v>
      </c>
      <c r="F46" s="77">
        <v>2</v>
      </c>
      <c r="G46" s="74">
        <f>D46*E46*F46</f>
        <v>1600</v>
      </c>
      <c r="H46" s="78" t="s">
        <v>87</v>
      </c>
    </row>
    <row r="47" s="4" customFormat="1" spans="1:9">
      <c r="A47" s="79" t="s">
        <v>88</v>
      </c>
      <c r="B47" s="80"/>
      <c r="C47" s="80"/>
      <c r="D47" s="80"/>
      <c r="E47" s="80"/>
      <c r="F47" s="81"/>
      <c r="G47" s="82">
        <f>SUM(G9:G46)</f>
        <v>172128</v>
      </c>
      <c r="H47" s="115"/>
      <c r="I47" s="5"/>
    </row>
    <row r="48" s="4" customFormat="1" spans="1:9">
      <c r="A48" s="79" t="s">
        <v>89</v>
      </c>
      <c r="B48" s="80"/>
      <c r="C48" s="80"/>
      <c r="D48" s="80"/>
      <c r="E48" s="80"/>
      <c r="F48" s="81"/>
      <c r="G48" s="82">
        <f>0.1*G47</f>
        <v>17212.8</v>
      </c>
      <c r="H48" s="115"/>
      <c r="I48" s="5"/>
    </row>
    <row r="49" customHeight="1" spans="1:8">
      <c r="A49" s="84" t="s">
        <v>90</v>
      </c>
      <c r="B49" s="85"/>
      <c r="C49" s="85"/>
      <c r="D49" s="85"/>
      <c r="E49" s="85"/>
      <c r="F49" s="86"/>
      <c r="G49" s="87">
        <f>SUM(G47:G48)</f>
        <v>189340.8</v>
      </c>
      <c r="H49" s="115"/>
    </row>
  </sheetData>
  <mergeCells count="15">
    <mergeCell ref="A1:C1"/>
    <mergeCell ref="H5:K5"/>
    <mergeCell ref="A7:B7"/>
    <mergeCell ref="A29:B29"/>
    <mergeCell ref="A47:F47"/>
    <mergeCell ref="A48:F48"/>
    <mergeCell ref="A49:F49"/>
    <mergeCell ref="A9:A13"/>
    <mergeCell ref="A14:A18"/>
    <mergeCell ref="B9:B10"/>
    <mergeCell ref="B11:B13"/>
    <mergeCell ref="B14:B15"/>
    <mergeCell ref="B16:B18"/>
    <mergeCell ref="H9:H10"/>
    <mergeCell ref="H11:H12"/>
  </mergeCells>
  <pageMargins left="0.236220472440945" right="0.236220472440945" top="0.748031496062992" bottom="0.748031496062992" header="0.31496062992126" footer="0.31496062992126"/>
  <pageSetup paperSize="9" scale="80" firstPageNumber="4294963191" orientation="landscape" useFirstPageNumber="1"/>
  <headerFooter alignWithMargins="0"/>
  <rowBreaks count="1" manualBreakCount="1">
    <brk id="29" max="7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2"/>
  <sheetViews>
    <sheetView workbookViewId="0">
      <pane ySplit="7" topLeftCell="A8" activePane="bottomLeft" state="frozen"/>
      <selection/>
      <selection pane="bottomLeft" activeCell="A34" sqref="A34:H34"/>
    </sheetView>
  </sheetViews>
  <sheetFormatPr defaultColWidth="19.6666666666667" defaultRowHeight="14.25"/>
  <cols>
    <col min="1" max="1" width="42.5833333333333" style="4" customWidth="1"/>
    <col min="2" max="2" width="17.1666666666667" style="5" customWidth="1"/>
    <col min="3" max="3" width="30.5833333333333" style="1" customWidth="1"/>
    <col min="4" max="7" width="10.5833333333333" style="6" customWidth="1"/>
    <col min="8" max="8" width="30.5833333333333" style="7" customWidth="1"/>
    <col min="9" max="9" width="19.6666666666667" style="5"/>
    <col min="10" max="16384" width="19.6666666666667" style="8"/>
  </cols>
  <sheetData>
    <row r="1" ht="28.5" customHeight="1" spans="1:3">
      <c r="A1" s="2"/>
      <c r="B1" s="2"/>
      <c r="C1" s="2"/>
    </row>
    <row r="2" spans="1:5">
      <c r="A2" s="4" t="s">
        <v>5</v>
      </c>
      <c r="B2" s="9" t="s">
        <v>91</v>
      </c>
      <c r="C2" s="9"/>
      <c r="D2" s="9"/>
      <c r="E2" s="9"/>
    </row>
    <row r="3" spans="1:8">
      <c r="A3" s="4" t="s">
        <v>6</v>
      </c>
      <c r="B3" s="10">
        <v>43627</v>
      </c>
      <c r="C3" s="11"/>
      <c r="H3" s="9" t="s">
        <v>7</v>
      </c>
    </row>
    <row r="4" spans="1:8">
      <c r="A4" s="4" t="s">
        <v>8</v>
      </c>
      <c r="H4" s="9" t="s">
        <v>92</v>
      </c>
    </row>
    <row r="5" ht="9.75" customHeight="1" spans="1:11">
      <c r="A5" s="4" t="s">
        <v>10</v>
      </c>
      <c r="H5" s="9" t="s">
        <v>91</v>
      </c>
      <c r="I5" s="9"/>
      <c r="J5" s="9"/>
      <c r="K5" s="9"/>
    </row>
    <row r="6" spans="1:2">
      <c r="A6" s="4" t="s">
        <v>12</v>
      </c>
      <c r="B6" s="5" t="s">
        <v>13</v>
      </c>
    </row>
    <row r="7" s="1" customFormat="1" spans="1:9">
      <c r="A7" s="12" t="s">
        <v>14</v>
      </c>
      <c r="B7" s="13"/>
      <c r="C7" s="14" t="s">
        <v>15</v>
      </c>
      <c r="D7" s="15" t="s">
        <v>16</v>
      </c>
      <c r="E7" s="15" t="s">
        <v>17</v>
      </c>
      <c r="F7" s="15" t="s">
        <v>18</v>
      </c>
      <c r="G7" s="15" t="s">
        <v>19</v>
      </c>
      <c r="H7" s="14" t="s">
        <v>20</v>
      </c>
      <c r="I7" s="5"/>
    </row>
    <row r="8" s="1" customFormat="1" spans="1:9">
      <c r="A8" s="16" t="s">
        <v>93</v>
      </c>
      <c r="B8" s="17"/>
      <c r="C8" s="18"/>
      <c r="D8" s="19"/>
      <c r="E8" s="19"/>
      <c r="F8" s="19"/>
      <c r="G8" s="19"/>
      <c r="H8" s="20"/>
      <c r="I8" s="5"/>
    </row>
    <row r="9" s="1" customFormat="1" ht="42" customHeight="1" spans="1:8">
      <c r="A9" s="21" t="s">
        <v>22</v>
      </c>
      <c r="B9" s="22" t="s">
        <v>23</v>
      </c>
      <c r="C9" s="23" t="s">
        <v>94</v>
      </c>
      <c r="D9" s="24">
        <v>900</v>
      </c>
      <c r="E9" s="24">
        <v>2</v>
      </c>
      <c r="F9" s="24">
        <v>6</v>
      </c>
      <c r="G9" s="25">
        <v>0</v>
      </c>
      <c r="H9" s="26" t="s">
        <v>25</v>
      </c>
    </row>
    <row r="10" s="1" customFormat="1" ht="42" customHeight="1" spans="1:8">
      <c r="A10" s="27"/>
      <c r="B10" s="28" t="s">
        <v>27</v>
      </c>
      <c r="C10" s="23" t="s">
        <v>95</v>
      </c>
      <c r="D10" s="24">
        <v>900</v>
      </c>
      <c r="E10" s="24">
        <v>1</v>
      </c>
      <c r="F10" s="24">
        <v>3</v>
      </c>
      <c r="G10" s="29">
        <f t="shared" ref="G10" si="0">D10*E10*F10</f>
        <v>2700</v>
      </c>
      <c r="H10" s="26" t="s">
        <v>29</v>
      </c>
    </row>
    <row r="11" s="1" customFormat="1" ht="42" customHeight="1" spans="1:9">
      <c r="A11" s="27"/>
      <c r="B11" s="30"/>
      <c r="C11" s="31" t="s">
        <v>96</v>
      </c>
      <c r="D11" s="32">
        <v>900</v>
      </c>
      <c r="E11" s="32">
        <v>1</v>
      </c>
      <c r="F11" s="33">
        <v>4</v>
      </c>
      <c r="G11" s="29">
        <f>D11*E11*F11</f>
        <v>3600</v>
      </c>
      <c r="H11" s="34"/>
      <c r="I11" s="5"/>
    </row>
    <row r="12" s="1" customFormat="1" ht="42" customHeight="1" spans="1:9">
      <c r="A12" s="35"/>
      <c r="B12" s="36"/>
      <c r="C12" s="31" t="s">
        <v>97</v>
      </c>
      <c r="D12" s="32">
        <v>54</v>
      </c>
      <c r="E12" s="32">
        <v>1</v>
      </c>
      <c r="F12" s="33">
        <v>7</v>
      </c>
      <c r="G12" s="29">
        <f>D12*E12*F12</f>
        <v>378</v>
      </c>
      <c r="H12" s="37"/>
      <c r="I12" s="5"/>
    </row>
    <row r="13" s="1" customFormat="1" ht="42" customHeight="1" spans="1:9">
      <c r="A13" s="38"/>
      <c r="B13" s="39"/>
      <c r="C13" s="23" t="s">
        <v>31</v>
      </c>
      <c r="D13" s="24">
        <v>0</v>
      </c>
      <c r="E13" s="24">
        <v>1</v>
      </c>
      <c r="F13" s="29">
        <v>10</v>
      </c>
      <c r="G13" s="29">
        <f>D13*E13*F13</f>
        <v>0</v>
      </c>
      <c r="H13" s="40"/>
      <c r="I13" s="5"/>
    </row>
    <row r="14" s="1" customFormat="1" ht="28.5" spans="1:9">
      <c r="A14" s="41" t="s">
        <v>98</v>
      </c>
      <c r="B14" s="28" t="s">
        <v>33</v>
      </c>
      <c r="C14" s="23" t="s">
        <v>99</v>
      </c>
      <c r="D14" s="42">
        <v>300</v>
      </c>
      <c r="E14" s="42">
        <v>1</v>
      </c>
      <c r="F14" s="32">
        <v>20</v>
      </c>
      <c r="G14" s="29">
        <f t="shared" ref="G14" si="1">D14*E14*F14</f>
        <v>6000</v>
      </c>
      <c r="H14" s="43" t="s">
        <v>35</v>
      </c>
      <c r="I14" s="5"/>
    </row>
    <row r="15" s="1" customFormat="1" spans="1:9">
      <c r="A15" s="44"/>
      <c r="B15" s="45" t="s">
        <v>38</v>
      </c>
      <c r="C15" s="23" t="s">
        <v>100</v>
      </c>
      <c r="D15" s="42">
        <v>268</v>
      </c>
      <c r="E15" s="42">
        <v>1</v>
      </c>
      <c r="F15" s="32">
        <v>2</v>
      </c>
      <c r="G15" s="29">
        <f>D15*E15*F15</f>
        <v>536</v>
      </c>
      <c r="H15" s="40" t="s">
        <v>40</v>
      </c>
      <c r="I15" s="5"/>
    </row>
    <row r="16" s="1" customFormat="1" spans="1:9">
      <c r="A16" s="44"/>
      <c r="B16" s="46"/>
      <c r="C16" s="23" t="s">
        <v>101</v>
      </c>
      <c r="D16" s="42"/>
      <c r="E16" s="42">
        <v>1</v>
      </c>
      <c r="F16" s="24">
        <v>10</v>
      </c>
      <c r="G16" s="29">
        <f>D16*E16*F16</f>
        <v>0</v>
      </c>
      <c r="H16" s="40" t="s">
        <v>42</v>
      </c>
      <c r="I16" s="5"/>
    </row>
    <row r="17" s="1" customFormat="1" spans="1:9">
      <c r="A17" s="47" t="s">
        <v>44</v>
      </c>
      <c r="B17" s="48"/>
      <c r="C17" s="48"/>
      <c r="D17" s="48"/>
      <c r="E17" s="48"/>
      <c r="F17" s="48"/>
      <c r="G17" s="48"/>
      <c r="H17" s="49"/>
      <c r="I17" s="5"/>
    </row>
    <row r="18" s="2" customFormat="1" ht="28.5" spans="1:8">
      <c r="A18" s="50" t="s">
        <v>45</v>
      </c>
      <c r="B18" s="25" t="s">
        <v>46</v>
      </c>
      <c r="C18" s="51" t="s">
        <v>102</v>
      </c>
      <c r="D18" s="32">
        <v>60000</v>
      </c>
      <c r="E18" s="24">
        <v>1</v>
      </c>
      <c r="F18" s="24">
        <v>1</v>
      </c>
      <c r="G18" s="29">
        <f>D18*E18*F18</f>
        <v>60000</v>
      </c>
      <c r="H18" s="23" t="s">
        <v>103</v>
      </c>
    </row>
    <row r="19" s="2" customFormat="1" ht="28.5" spans="1:8">
      <c r="A19" s="50" t="s">
        <v>49</v>
      </c>
      <c r="B19" s="25" t="s">
        <v>50</v>
      </c>
      <c r="C19" s="51" t="s">
        <v>104</v>
      </c>
      <c r="D19" s="32">
        <v>100</v>
      </c>
      <c r="E19" s="32">
        <v>1</v>
      </c>
      <c r="F19" s="32">
        <v>20</v>
      </c>
      <c r="G19" s="33">
        <f>D19*E19*F19</f>
        <v>2000</v>
      </c>
      <c r="H19" s="52" t="s">
        <v>52</v>
      </c>
    </row>
    <row r="20" s="1" customFormat="1" spans="1:9">
      <c r="A20" s="53" t="s">
        <v>53</v>
      </c>
      <c r="B20" s="54"/>
      <c r="C20" s="55"/>
      <c r="D20" s="19"/>
      <c r="E20" s="19"/>
      <c r="F20" s="19"/>
      <c r="G20" s="19"/>
      <c r="H20" s="20"/>
      <c r="I20" s="5"/>
    </row>
    <row r="21" s="3" customFormat="1" spans="1:9">
      <c r="A21" s="56" t="s">
        <v>54</v>
      </c>
      <c r="B21" s="31"/>
      <c r="C21" s="51" t="s">
        <v>55</v>
      </c>
      <c r="D21" s="33">
        <v>2000</v>
      </c>
      <c r="E21" s="57">
        <v>1</v>
      </c>
      <c r="F21" s="57">
        <v>1</v>
      </c>
      <c r="G21" s="57">
        <f t="shared" ref="G21" si="2">D21*E21*F21</f>
        <v>2000</v>
      </c>
      <c r="H21" s="31" t="s">
        <v>56</v>
      </c>
      <c r="I21" s="88"/>
    </row>
    <row r="22" s="1" customFormat="1" spans="1:9">
      <c r="A22" s="56" t="s">
        <v>105</v>
      </c>
      <c r="B22" s="56"/>
      <c r="C22" s="51" t="s">
        <v>55</v>
      </c>
      <c r="D22" s="33">
        <v>300</v>
      </c>
      <c r="E22" s="33">
        <v>1</v>
      </c>
      <c r="F22" s="57">
        <v>2</v>
      </c>
      <c r="G22" s="33">
        <f t="shared" ref="G22:G26" si="3">D22*E22*F22</f>
        <v>600</v>
      </c>
      <c r="H22" s="23"/>
      <c r="I22" s="5"/>
    </row>
    <row r="23" s="1" customFormat="1" customHeight="1" spans="1:9">
      <c r="A23" s="56" t="s">
        <v>106</v>
      </c>
      <c r="B23" s="56"/>
      <c r="C23" s="31" t="s">
        <v>55</v>
      </c>
      <c r="D23" s="33">
        <v>300</v>
      </c>
      <c r="E23" s="33">
        <v>1</v>
      </c>
      <c r="F23" s="57">
        <v>2</v>
      </c>
      <c r="G23" s="33">
        <f t="shared" si="3"/>
        <v>600</v>
      </c>
      <c r="H23" s="23"/>
      <c r="I23" s="5"/>
    </row>
    <row r="24" s="1" customFormat="1" customHeight="1" spans="1:8">
      <c r="A24" s="56" t="s">
        <v>107</v>
      </c>
      <c r="B24" s="56"/>
      <c r="C24" s="31" t="s">
        <v>55</v>
      </c>
      <c r="D24" s="33">
        <v>300</v>
      </c>
      <c r="E24" s="33">
        <v>1</v>
      </c>
      <c r="F24" s="57">
        <v>2</v>
      </c>
      <c r="G24" s="33">
        <f t="shared" si="3"/>
        <v>600</v>
      </c>
      <c r="H24" s="23"/>
    </row>
    <row r="25" s="1" customFormat="1" customHeight="1" spans="1:8">
      <c r="A25" s="58" t="s">
        <v>108</v>
      </c>
      <c r="B25" s="56"/>
      <c r="C25" s="31" t="s">
        <v>55</v>
      </c>
      <c r="D25" s="33">
        <v>300</v>
      </c>
      <c r="E25" s="33">
        <v>1</v>
      </c>
      <c r="F25" s="57">
        <v>1</v>
      </c>
      <c r="G25" s="33">
        <f t="shared" si="3"/>
        <v>300</v>
      </c>
      <c r="H25" s="23"/>
    </row>
    <row r="26" s="1" customFormat="1" customHeight="1" spans="1:8">
      <c r="A26" s="56" t="s">
        <v>62</v>
      </c>
      <c r="B26" s="56"/>
      <c r="C26" s="31"/>
      <c r="D26" s="33">
        <v>400</v>
      </c>
      <c r="E26" s="33">
        <v>1</v>
      </c>
      <c r="F26" s="57">
        <v>1</v>
      </c>
      <c r="G26" s="33">
        <f t="shared" si="3"/>
        <v>400</v>
      </c>
      <c r="H26" s="23"/>
    </row>
    <row r="27" s="1" customFormat="1" spans="1:9">
      <c r="A27" s="53" t="s">
        <v>63</v>
      </c>
      <c r="B27" s="54"/>
      <c r="C27" s="55"/>
      <c r="D27" s="19"/>
      <c r="E27" s="19"/>
      <c r="F27" s="19"/>
      <c r="G27" s="19"/>
      <c r="H27" s="59"/>
      <c r="I27" s="5"/>
    </row>
    <row r="28" customFormat="1" ht="15" customHeight="1" spans="1:8">
      <c r="A28" s="60" t="s">
        <v>109</v>
      </c>
      <c r="B28" s="61"/>
      <c r="C28" s="62">
        <v>43627</v>
      </c>
      <c r="D28" s="63">
        <v>1300</v>
      </c>
      <c r="E28" s="63">
        <v>1</v>
      </c>
      <c r="F28" s="63">
        <v>1</v>
      </c>
      <c r="G28" s="63">
        <f>D28*E28*F28</f>
        <v>1300</v>
      </c>
      <c r="H28" s="64" t="s">
        <v>110</v>
      </c>
    </row>
    <row r="29" customFormat="1" ht="15" customHeight="1" spans="1:8">
      <c r="A29" s="60" t="s">
        <v>67</v>
      </c>
      <c r="B29" s="61"/>
      <c r="C29" s="62"/>
      <c r="D29" s="63"/>
      <c r="E29" s="63"/>
      <c r="F29" s="63"/>
      <c r="G29" s="63"/>
      <c r="H29" s="64"/>
    </row>
    <row r="30" customFormat="1" ht="15" customHeight="1" spans="1:8">
      <c r="A30" s="65" t="s">
        <v>69</v>
      </c>
      <c r="B30" s="66"/>
      <c r="C30" s="67">
        <v>43627</v>
      </c>
      <c r="D30" s="42"/>
      <c r="E30" s="42">
        <v>1</v>
      </c>
      <c r="F30" s="42">
        <v>4</v>
      </c>
      <c r="G30" s="42">
        <f>D30*E30*F30</f>
        <v>0</v>
      </c>
      <c r="H30" s="68" t="s">
        <v>111</v>
      </c>
    </row>
    <row r="31" s="1" customFormat="1" spans="1:9">
      <c r="A31" s="53" t="s">
        <v>70</v>
      </c>
      <c r="B31" s="54"/>
      <c r="C31" s="53"/>
      <c r="D31" s="19"/>
      <c r="E31" s="19"/>
      <c r="F31" s="19"/>
      <c r="G31" s="19"/>
      <c r="H31" s="59"/>
      <c r="I31" s="5"/>
    </row>
    <row r="32" s="2" customFormat="1" ht="28.5" spans="1:9">
      <c r="A32" s="23" t="s">
        <v>71</v>
      </c>
      <c r="B32" s="23"/>
      <c r="C32" s="69"/>
      <c r="D32" s="29">
        <v>500</v>
      </c>
      <c r="E32" s="29">
        <v>1</v>
      </c>
      <c r="F32" s="33">
        <v>33</v>
      </c>
      <c r="G32" s="33">
        <f t="shared" ref="G32" si="4">+D32*E32*F32</f>
        <v>16500</v>
      </c>
      <c r="H32" s="31" t="s">
        <v>72</v>
      </c>
      <c r="I32" s="89"/>
    </row>
    <row r="33" s="1" customFormat="1" ht="28.5" spans="1:9">
      <c r="A33" s="70" t="s">
        <v>77</v>
      </c>
      <c r="B33" s="54"/>
      <c r="C33" s="55"/>
      <c r="D33" s="19"/>
      <c r="E33" s="19"/>
      <c r="F33" s="19"/>
      <c r="G33" s="19"/>
      <c r="H33" s="59"/>
      <c r="I33" s="5"/>
    </row>
    <row r="34" s="3" customFormat="1" spans="1:9">
      <c r="A34" s="71" t="s">
        <v>78</v>
      </c>
      <c r="B34" s="72"/>
      <c r="C34" s="14"/>
      <c r="D34" s="73">
        <v>45580</v>
      </c>
      <c r="E34" s="73">
        <v>1</v>
      </c>
      <c r="F34" s="73">
        <v>1</v>
      </c>
      <c r="G34" s="74">
        <f t="shared" ref="G34:G39" si="5">D34*E34*F34</f>
        <v>45580</v>
      </c>
      <c r="H34" s="75" t="s">
        <v>79</v>
      </c>
      <c r="I34" s="88"/>
    </row>
    <row r="35" s="1" customFormat="1" spans="1:8">
      <c r="A35" s="31" t="s">
        <v>112</v>
      </c>
      <c r="B35" s="31"/>
      <c r="C35" s="51" t="s">
        <v>113</v>
      </c>
      <c r="D35" s="32">
        <v>200</v>
      </c>
      <c r="E35" s="32">
        <v>1</v>
      </c>
      <c r="F35" s="32">
        <v>8</v>
      </c>
      <c r="G35" s="42">
        <f t="shared" si="5"/>
        <v>1600</v>
      </c>
      <c r="H35" s="31"/>
    </row>
    <row r="36" s="1" customFormat="1" spans="1:8">
      <c r="A36" s="75" t="s">
        <v>82</v>
      </c>
      <c r="B36" s="75"/>
      <c r="C36" s="76"/>
      <c r="D36" s="77">
        <v>39</v>
      </c>
      <c r="E36" s="73">
        <v>1</v>
      </c>
      <c r="F36" s="77">
        <v>4</v>
      </c>
      <c r="G36" s="74">
        <f t="shared" si="5"/>
        <v>156</v>
      </c>
      <c r="H36" s="78"/>
    </row>
    <row r="37" s="1" customFormat="1" spans="1:8">
      <c r="A37" s="75" t="s">
        <v>83</v>
      </c>
      <c r="B37" s="75"/>
      <c r="C37" s="76"/>
      <c r="D37" s="77">
        <v>180</v>
      </c>
      <c r="E37" s="73">
        <v>1</v>
      </c>
      <c r="F37" s="77">
        <v>4</v>
      </c>
      <c r="G37" s="74">
        <f t="shared" si="5"/>
        <v>720</v>
      </c>
      <c r="H37" s="78"/>
    </row>
    <row r="38" s="1" customFormat="1" spans="1:8">
      <c r="A38" s="75" t="s">
        <v>84</v>
      </c>
      <c r="B38" s="75"/>
      <c r="C38" s="76"/>
      <c r="D38" s="77">
        <v>80</v>
      </c>
      <c r="E38" s="73">
        <v>4</v>
      </c>
      <c r="F38" s="77">
        <v>3</v>
      </c>
      <c r="G38" s="74">
        <f t="shared" si="5"/>
        <v>960</v>
      </c>
      <c r="H38" s="78"/>
    </row>
    <row r="39" s="1" customFormat="1" spans="1:8">
      <c r="A39" s="75" t="s">
        <v>85</v>
      </c>
      <c r="B39" s="75"/>
      <c r="C39" s="76" t="s">
        <v>86</v>
      </c>
      <c r="D39" s="77">
        <v>400</v>
      </c>
      <c r="E39" s="73">
        <v>1</v>
      </c>
      <c r="F39" s="77">
        <v>2</v>
      </c>
      <c r="G39" s="74">
        <f t="shared" si="5"/>
        <v>800</v>
      </c>
      <c r="H39" s="78" t="s">
        <v>114</v>
      </c>
    </row>
    <row r="40" s="4" customFormat="1" spans="1:9">
      <c r="A40" s="79" t="s">
        <v>88</v>
      </c>
      <c r="B40" s="80"/>
      <c r="C40" s="80"/>
      <c r="D40" s="80"/>
      <c r="E40" s="80"/>
      <c r="F40" s="81"/>
      <c r="G40" s="82">
        <f>SUM(G9:G39)</f>
        <v>147330</v>
      </c>
      <c r="H40" s="83"/>
      <c r="I40" s="5"/>
    </row>
    <row r="41" s="4" customFormat="1" spans="1:9">
      <c r="A41" s="79" t="s">
        <v>89</v>
      </c>
      <c r="B41" s="80"/>
      <c r="C41" s="80"/>
      <c r="D41" s="80"/>
      <c r="E41" s="80"/>
      <c r="F41" s="81"/>
      <c r="G41" s="82">
        <f>40:40*0.1</f>
        <v>14733</v>
      </c>
      <c r="H41" s="83"/>
      <c r="I41" s="5"/>
    </row>
    <row r="42" customHeight="1" spans="1:8">
      <c r="A42" s="84" t="s">
        <v>90</v>
      </c>
      <c r="B42" s="85"/>
      <c r="C42" s="85"/>
      <c r="D42" s="85"/>
      <c r="E42" s="85"/>
      <c r="F42" s="86"/>
      <c r="G42" s="87">
        <f>SUM(G40:G41)</f>
        <v>162063</v>
      </c>
      <c r="H42" s="83"/>
    </row>
  </sheetData>
  <mergeCells count="13">
    <mergeCell ref="A1:C1"/>
    <mergeCell ref="B2:E2"/>
    <mergeCell ref="H5:K5"/>
    <mergeCell ref="A7:B7"/>
    <mergeCell ref="A8:C8"/>
    <mergeCell ref="A40:F40"/>
    <mergeCell ref="A41:F41"/>
    <mergeCell ref="A42:F42"/>
    <mergeCell ref="A9:A13"/>
    <mergeCell ref="A14:A16"/>
    <mergeCell ref="B10:B13"/>
    <mergeCell ref="B15:B16"/>
    <mergeCell ref="H10:H11"/>
  </mergeCells>
  <pageMargins left="0.590551181102362" right="0.196850393700787" top="0.393700787401575" bottom="0.511811023622047" header="0.31496062992126" footer="0.511811023622047"/>
  <pageSetup paperSize="9" scale="75" firstPageNumber="4294963191" orientation="landscape" useFirstPageNumber="1"/>
  <headerFooter alignWithMargins="0"/>
  <rowBreaks count="1" manualBreakCount="1">
    <brk id="26" max="7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总览</vt:lpstr>
      <vt:lpstr>昂科拉GX实拍</vt:lpstr>
      <vt:lpstr>昂科拉实拍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Yenan</dc:creator>
  <cp:lastModifiedBy>安欢欢</cp:lastModifiedBy>
  <dcterms:created xsi:type="dcterms:W3CDTF">1996-12-17T01:32:00Z</dcterms:created>
  <cp:lastPrinted>2019-05-14T15:36:00Z</cp:lastPrinted>
  <dcterms:modified xsi:type="dcterms:W3CDTF">2019-06-17T08:21:09Z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