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团建未调" sheetId="10" r:id="rId1"/>
    <sheet name="机票明细-丽江" sheetId="6" r:id="rId2"/>
    <sheet name="视频补充" sheetId="9" r:id="rId3"/>
  </sheets>
  <definedNames>
    <definedName name="_xlnm._FilterDatabase" localSheetId="1" hidden="1">'机票明细-丽江'!$A$2:$S$44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5" i="10" l="1"/>
  <c r="K174" i="10"/>
  <c r="K188" i="10"/>
  <c r="K189" i="10"/>
  <c r="K190" i="10"/>
  <c r="K191" i="10"/>
  <c r="K182" i="10"/>
  <c r="K183" i="10"/>
  <c r="K184" i="10"/>
  <c r="K185" i="10"/>
  <c r="K186" i="10"/>
  <c r="K187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6" i="10"/>
  <c r="K177" i="10"/>
  <c r="K180" i="10"/>
  <c r="K181" i="10"/>
  <c r="K157" i="10"/>
  <c r="K158" i="10"/>
  <c r="K159" i="10"/>
  <c r="K160" i="10"/>
  <c r="K161" i="10"/>
  <c r="K151" i="10"/>
  <c r="K152" i="10"/>
  <c r="K153" i="10"/>
  <c r="K154" i="10"/>
  <c r="K155" i="10"/>
  <c r="K156" i="10"/>
  <c r="K139" i="10"/>
  <c r="K140" i="10"/>
  <c r="K141" i="10"/>
  <c r="K142" i="10"/>
  <c r="K143" i="10"/>
  <c r="K145" i="10"/>
  <c r="K146" i="10"/>
  <c r="K147" i="10"/>
  <c r="K148" i="10"/>
  <c r="K149" i="10"/>
  <c r="K150" i="10"/>
  <c r="K124" i="10"/>
  <c r="K125" i="10"/>
  <c r="K126" i="10"/>
  <c r="K127" i="10"/>
  <c r="K128" i="10"/>
  <c r="K129" i="10"/>
  <c r="K131" i="10"/>
  <c r="K132" i="10"/>
  <c r="K133" i="10"/>
  <c r="K134" i="10"/>
  <c r="K135" i="10"/>
  <c r="K136" i="10"/>
  <c r="K137" i="10"/>
  <c r="K138" i="10"/>
  <c r="K104" i="10"/>
  <c r="K105" i="10"/>
  <c r="K106" i="10"/>
  <c r="K107" i="10"/>
  <c r="K108" i="10"/>
  <c r="K109" i="10"/>
  <c r="K110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35" i="10"/>
  <c r="K36" i="10"/>
  <c r="K37" i="10"/>
  <c r="K38" i="10"/>
  <c r="K39" i="10"/>
  <c r="K40" i="10"/>
  <c r="K41" i="10"/>
  <c r="K42" i="10"/>
  <c r="K43" i="10"/>
  <c r="K44" i="10"/>
  <c r="K46" i="10"/>
  <c r="K47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3" i="10"/>
  <c r="K94" i="10"/>
  <c r="K95" i="10"/>
  <c r="K96" i="10"/>
  <c r="K97" i="10"/>
  <c r="K98" i="10"/>
  <c r="K99" i="10"/>
  <c r="K100" i="10"/>
  <c r="K101" i="10"/>
  <c r="K102" i="10"/>
  <c r="K25" i="10"/>
  <c r="K26" i="10"/>
  <c r="K27" i="10"/>
  <c r="K28" i="10"/>
  <c r="K29" i="10"/>
  <c r="K30" i="10"/>
  <c r="K31" i="10"/>
  <c r="K32" i="10"/>
  <c r="K33" i="10"/>
  <c r="K18" i="10"/>
  <c r="K19" i="10"/>
  <c r="K20" i="10"/>
  <c r="K21" i="10"/>
  <c r="K22" i="10"/>
  <c r="K23" i="10"/>
  <c r="K24" i="10"/>
  <c r="K8" i="10"/>
  <c r="K9" i="10"/>
  <c r="K10" i="10"/>
  <c r="K11" i="10"/>
  <c r="K12" i="10"/>
  <c r="K13" i="10"/>
  <c r="K14" i="10"/>
  <c r="K15" i="10"/>
  <c r="K16" i="10"/>
  <c r="K17" i="10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S44" i="6"/>
  <c r="I6" i="10"/>
  <c r="K6" i="10"/>
  <c r="K7" i="10"/>
  <c r="K192" i="10"/>
  <c r="K193" i="10"/>
  <c r="K194" i="10"/>
  <c r="K195" i="10"/>
  <c r="K196" i="10"/>
  <c r="K197" i="10"/>
  <c r="J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D44" i="6"/>
</calcChain>
</file>

<file path=xl/comments1.xml><?xml version="1.0" encoding="utf-8"?>
<comments xmlns="http://schemas.openxmlformats.org/spreadsheetml/2006/main">
  <authors>
    <author>作者</author>
  </authors>
  <commentList>
    <comment ref="B26" author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无飞机 推荐临近机场长沙</t>
        </r>
      </text>
    </comment>
  </commentList>
</comments>
</file>

<file path=xl/sharedStrings.xml><?xml version="1.0" encoding="utf-8"?>
<sst xmlns="http://schemas.openxmlformats.org/spreadsheetml/2006/main" count="1206" uniqueCount="738">
  <si>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</si>
  <si>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</si>
  <si>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</si>
  <si>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</si>
  <si>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</si>
  <si>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</si>
  <si>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</si>
  <si>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</si>
  <si>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</si>
  <si>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</si>
  <si>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</si>
  <si>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</si>
  <si>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</si>
  <si>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</si>
  <si>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</si>
  <si>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</si>
  <si>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</si>
  <si>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见sheet2机票明细</t>
    <phoneticPr fontId="2" type="noConversion"/>
  </si>
  <si>
    <t>项</t>
    <phoneticPr fontId="2" type="noConversion"/>
  </si>
  <si>
    <t>机票费用合计</t>
    <phoneticPr fontId="2" type="noConversion"/>
  </si>
  <si>
    <t>酒店服务</t>
    <phoneticPr fontId="2" type="noConversion"/>
  </si>
  <si>
    <t>标间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</si>
  <si>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</si>
  <si>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</si>
  <si>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</si>
  <si>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次</t>
    <phoneticPr fontId="2" type="noConversion"/>
  </si>
  <si>
    <t>分论坛2，16:00-18:00</t>
    <phoneticPr fontId="2" type="noConversion"/>
  </si>
  <si>
    <t>分论坛3，16:00-18:00</t>
    <phoneticPr fontId="2" type="noConversion"/>
  </si>
  <si>
    <t>酒店费用合计</t>
    <phoneticPr fontId="2" type="noConversion"/>
  </si>
  <si>
    <t>餐饮服务</t>
    <phoneticPr fontId="2" type="noConversion"/>
  </si>
  <si>
    <t>茶歇</t>
    <phoneticPr fontId="2" type="noConversion"/>
  </si>
  <si>
    <t>大会日上下午各一次</t>
    <phoneticPr fontId="2" type="noConversion"/>
  </si>
  <si>
    <t>酒水</t>
    <phoneticPr fontId="2" type="noConversion"/>
  </si>
  <si>
    <t>整体活动用酒水</t>
    <phoneticPr fontId="2" type="noConversion"/>
  </si>
  <si>
    <t>活动用车</t>
    <phoneticPr fontId="2" type="noConversion"/>
  </si>
  <si>
    <t>用车费用合计</t>
    <phoneticPr fontId="2" type="noConversion"/>
  </si>
  <si>
    <t>会议承办服务-音视频设备</t>
    <phoneticPr fontId="2" type="noConversion"/>
  </si>
  <si>
    <t>自行添加行数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</si>
  <si>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</si>
  <si>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</si>
  <si>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</si>
  <si>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</si>
  <si>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</si>
  <si>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</si>
  <si>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  <phoneticPr fontId="2" type="noConversion"/>
  </si>
  <si>
    <t>礼品</t>
    <phoneticPr fontId="2" type="noConversion"/>
  </si>
  <si>
    <t>特等奖</t>
    <rPh sb="0" eb="1">
      <t>te deng jiang</t>
    </rPh>
    <phoneticPr fontId="2" type="noConversion"/>
  </si>
  <si>
    <t xml:space="preserve">一等奖 </t>
    <rPh sb="0" eb="1">
      <t>yi deng jiangdai senchui feng ji</t>
    </rPh>
    <phoneticPr fontId="2" type="noConversion"/>
  </si>
  <si>
    <t xml:space="preserve">二等奖 </t>
    <rPh sb="0" eb="1">
      <t>er deng jiangsao dji qi ren</t>
    </rPh>
    <phoneticPr fontId="2" type="noConversion"/>
  </si>
  <si>
    <t xml:space="preserve">三等奖 </t>
    <rPh sb="0" eb="1">
      <t>san deng jai g</t>
    </rPh>
    <rPh sb="2" eb="3">
      <t>jiangzhi nengmen ling</t>
    </rPh>
    <phoneticPr fontId="2" type="noConversion"/>
  </si>
  <si>
    <t>伴手礼</t>
    <phoneticPr fontId="2" type="noConversion"/>
  </si>
  <si>
    <t>人</t>
    <phoneticPr fontId="2" type="noConversion"/>
  </si>
  <si>
    <t>礼品费用合计</t>
    <phoneticPr fontId="2" type="noConversion"/>
  </si>
  <si>
    <t>视频制作</t>
    <phoneticPr fontId="2" type="noConversion"/>
  </si>
  <si>
    <t>视频制作费用合计</t>
    <phoneticPr fontId="2" type="noConversion"/>
  </si>
  <si>
    <t>团建游览服务</t>
    <phoneticPr fontId="2" type="noConversion"/>
  </si>
  <si>
    <t>自行添加行数，团建方案统一按照300人计算报价</t>
    <phoneticPr fontId="2" type="noConversion"/>
  </si>
  <si>
    <t>团队建设费用合计</t>
    <phoneticPr fontId="2" type="noConversion"/>
  </si>
  <si>
    <t>工作人员</t>
    <phoneticPr fontId="2" type="noConversion"/>
  </si>
  <si>
    <t>供应商工作人员差旅（大交通）</t>
    <phoneticPr fontId="2" type="noConversion"/>
  </si>
  <si>
    <t>北京-目的地（大交通往返）</t>
    <phoneticPr fontId="2" type="noConversion"/>
  </si>
  <si>
    <t>项（往返）</t>
    <phoneticPr fontId="2" type="noConversion"/>
  </si>
  <si>
    <t>供应商工作人员差旅（食宿）</t>
    <phoneticPr fontId="2" type="noConversion"/>
  </si>
  <si>
    <t>目的地（餐饮、住宿等标准）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</si>
  <si>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</si>
  <si>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</si>
  <si>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</si>
  <si>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</si>
  <si>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踩点费用</t>
    <phoneticPr fontId="2" type="noConversion"/>
  </si>
  <si>
    <t>其他项费用合计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</si>
  <si>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</si>
  <si>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</si>
  <si>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</si>
  <si>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</si>
  <si>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</si>
  <si>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</si>
  <si>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</si>
  <si>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</si>
  <si>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</si>
  <si>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</si>
  <si>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</si>
  <si>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</si>
  <si>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住宿</t>
    <phoneticPr fontId="2" type="noConversion"/>
  </si>
  <si>
    <t>主会议场地350人，全天</t>
    <phoneticPr fontId="2" type="noConversion"/>
  </si>
  <si>
    <t>大宴会厅</t>
    <phoneticPr fontId="2" type="noConversion"/>
  </si>
  <si>
    <t>总裁论坛</t>
    <phoneticPr fontId="2" type="noConversion"/>
  </si>
  <si>
    <t>分论坛1，16:00-18:00</t>
    <phoneticPr fontId="2" type="noConversion"/>
  </si>
  <si>
    <t>分论坛4，16:00-18:00</t>
    <phoneticPr fontId="2" type="noConversion"/>
  </si>
  <si>
    <t>业务/产品论坛</t>
    <phoneticPr fontId="2" type="noConversion"/>
  </si>
  <si>
    <t>业务/产品论坛</t>
    <phoneticPr fontId="2" type="noConversion"/>
  </si>
  <si>
    <t>VIP室</t>
    <phoneticPr fontId="2" type="noConversion"/>
  </si>
  <si>
    <t>全天</t>
    <phoneticPr fontId="2" type="noConversion"/>
  </si>
  <si>
    <t>360管理团队内部晚餐会</t>
    <phoneticPr fontId="2" type="noConversion"/>
  </si>
  <si>
    <t>360管理团队内部午餐会</t>
    <phoneticPr fontId="2" type="noConversion"/>
  </si>
  <si>
    <t>酒店自助餐</t>
    <phoneticPr fontId="2" type="noConversion"/>
  </si>
  <si>
    <t>酒店颁奖晚宴桌餐</t>
    <phoneticPr fontId="2" type="noConversion"/>
  </si>
  <si>
    <t>接送站用车</t>
    <phoneticPr fontId="2" type="noConversion"/>
  </si>
  <si>
    <t>酒店备车</t>
    <phoneticPr fontId="2" type="noConversion"/>
  </si>
  <si>
    <t>Day2全天</t>
    <phoneticPr fontId="2" type="noConversion"/>
  </si>
  <si>
    <t>出发城市</t>
  </si>
  <si>
    <t>上海</t>
  </si>
  <si>
    <t>北京</t>
  </si>
  <si>
    <t>重庆</t>
  </si>
  <si>
    <t>乌鲁木齐</t>
  </si>
  <si>
    <t>深圳</t>
  </si>
  <si>
    <t>沈阳</t>
  </si>
  <si>
    <t>苏州</t>
  </si>
  <si>
    <t>南宁</t>
  </si>
  <si>
    <t>广州</t>
  </si>
  <si>
    <t>厦门</t>
  </si>
  <si>
    <t>南京</t>
  </si>
  <si>
    <t>石家庄</t>
  </si>
  <si>
    <t>宁波</t>
  </si>
  <si>
    <t>杭州</t>
  </si>
  <si>
    <t>贵阳</t>
  </si>
  <si>
    <t>济南</t>
  </si>
  <si>
    <t>合肥</t>
  </si>
  <si>
    <t>青岛</t>
  </si>
  <si>
    <t>常州</t>
  </si>
  <si>
    <t>郑州</t>
  </si>
  <si>
    <t>长沙</t>
  </si>
  <si>
    <t>大连</t>
  </si>
  <si>
    <t>福州</t>
  </si>
  <si>
    <t>西安</t>
  </si>
  <si>
    <t>哈尔滨</t>
  </si>
  <si>
    <t>泉州</t>
  </si>
  <si>
    <t>天津</t>
  </si>
  <si>
    <t>长春</t>
  </si>
  <si>
    <t>淄博</t>
  </si>
  <si>
    <t>南昌</t>
  </si>
  <si>
    <t>太原</t>
  </si>
  <si>
    <t>新乡</t>
  </si>
  <si>
    <t>武汉</t>
  </si>
  <si>
    <t>昆明</t>
  </si>
  <si>
    <t>株洲</t>
  </si>
  <si>
    <t>无锡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</si>
  <si>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2" type="noConversion"/>
  </si>
  <si>
    <t>郭燕雷</t>
    <rPh sb="0" eb="1">
      <t>guo yan lei</t>
    </rPh>
    <phoneticPr fontId="2" type="noConversion"/>
  </si>
  <si>
    <t>guoyanlei@cct.cn</t>
    <phoneticPr fontId="2" type="noConversion"/>
  </si>
  <si>
    <t>7天</t>
    <rPh sb="1" eb="2">
      <t>tian</t>
    </rPh>
    <phoneticPr fontId="2" type="noConversion"/>
  </si>
  <si>
    <t>360智慧商业2019年度合作伙伴大会项目报价</t>
    <rPh sb="3" eb="4">
      <t>zhi hui</t>
    </rPh>
    <rPh sb="5" eb="6">
      <t>shang ye</t>
    </rPh>
    <phoneticPr fontId="2" type="noConversion"/>
  </si>
  <si>
    <t>序号</t>
  </si>
  <si>
    <t>目的地</t>
  </si>
  <si>
    <t>数量</t>
  </si>
  <si>
    <t>去程</t>
  </si>
  <si>
    <t>回程</t>
  </si>
  <si>
    <t>行程</t>
  </si>
  <si>
    <t>推荐航班</t>
  </si>
  <si>
    <t>起飞到达时间</t>
  </si>
  <si>
    <t>推荐航班（二）</t>
  </si>
  <si>
    <t>全价价格</t>
  </si>
  <si>
    <t>推荐航班(二）</t>
  </si>
  <si>
    <t>丽江</t>
  </si>
  <si>
    <t>深圳-丽江</t>
  </si>
  <si>
    <t xml:space="preserve">0840   1145 </t>
  </si>
  <si>
    <t>南昌-丽江</t>
  </si>
  <si>
    <t>JD5646</t>
  </si>
  <si>
    <t>丽江-南昌</t>
  </si>
  <si>
    <t>PN6446</t>
  </si>
  <si>
    <t>广州-丽江</t>
  </si>
  <si>
    <t>丽江-广州</t>
  </si>
  <si>
    <t>1510   2200</t>
  </si>
  <si>
    <t>武汉-丽江</t>
  </si>
  <si>
    <t>丽江-武汉</t>
  </si>
  <si>
    <t>成都-丽江</t>
  </si>
  <si>
    <t>JD5281</t>
  </si>
  <si>
    <t>0805   1145</t>
  </si>
  <si>
    <t>丽江-成都</t>
  </si>
  <si>
    <t xml:space="preserve">CA1470 </t>
  </si>
  <si>
    <t>重庆-丽江</t>
  </si>
  <si>
    <t>CA4451</t>
  </si>
  <si>
    <t>丽江-重庆</t>
  </si>
  <si>
    <t>CA4452</t>
  </si>
  <si>
    <t>昆明-丽江</t>
  </si>
  <si>
    <t>丽江-昆明</t>
  </si>
  <si>
    <t>MU5863</t>
  </si>
  <si>
    <t>0725   0855</t>
  </si>
  <si>
    <t>南宁-丽江</t>
  </si>
  <si>
    <t>0915   1640</t>
  </si>
  <si>
    <t>丽江-南宁</t>
  </si>
  <si>
    <t>海口</t>
  </si>
  <si>
    <t>CZ3487</t>
  </si>
  <si>
    <t>CZ3488</t>
  </si>
  <si>
    <t>1230   1440</t>
  </si>
  <si>
    <t>贵阳-丽江</t>
  </si>
  <si>
    <t>丽江-贵阳</t>
  </si>
  <si>
    <t>上海虹桥-丽江</t>
  </si>
  <si>
    <t>JD5886</t>
  </si>
  <si>
    <t>CZ6619</t>
  </si>
  <si>
    <t>丽江-上海浦东</t>
  </si>
  <si>
    <t>南京-丽江</t>
  </si>
  <si>
    <t>丽江-南京</t>
  </si>
  <si>
    <t>JD5191</t>
  </si>
  <si>
    <t>1110   1510</t>
  </si>
  <si>
    <t>JD5292</t>
  </si>
  <si>
    <t>杭州-丽江</t>
  </si>
  <si>
    <t>丽江-杭州</t>
  </si>
  <si>
    <t>0745   1420</t>
  </si>
  <si>
    <t>宁波-丽江</t>
  </si>
  <si>
    <t>丽江-宁波</t>
  </si>
  <si>
    <t>A67179</t>
  </si>
  <si>
    <t>JD5551</t>
  </si>
  <si>
    <t>0655   0930</t>
  </si>
  <si>
    <t>丽江-合肥</t>
  </si>
  <si>
    <t>JD5552</t>
  </si>
  <si>
    <t>长沙-丽江</t>
  </si>
  <si>
    <t>JD5550</t>
  </si>
  <si>
    <t>丽江-长沙</t>
  </si>
  <si>
    <t>ZH9600</t>
  </si>
  <si>
    <t>丽江-温州</t>
  </si>
  <si>
    <t>沈阳-丽江</t>
  </si>
  <si>
    <t>丽江-沈阳</t>
  </si>
  <si>
    <t>JD5840</t>
  </si>
  <si>
    <t>2050   2335</t>
  </si>
  <si>
    <t>8L9824</t>
  </si>
  <si>
    <t>2235   0115+1</t>
  </si>
  <si>
    <t>1355   1555</t>
  </si>
  <si>
    <t>1710   1920</t>
  </si>
  <si>
    <t>HO1901</t>
  </si>
  <si>
    <t>8L9809</t>
  </si>
  <si>
    <t>0735   0900</t>
  </si>
  <si>
    <t>8L9807</t>
  </si>
  <si>
    <t>JD5658</t>
  </si>
  <si>
    <t>丽江-哈尔滨</t>
  </si>
  <si>
    <t>JD5657</t>
  </si>
  <si>
    <t>8L9806</t>
  </si>
  <si>
    <t>JD5749</t>
  </si>
  <si>
    <t>3U8577</t>
  </si>
  <si>
    <t xml:space="preserve">1510   1725 </t>
  </si>
  <si>
    <t>石家庄-丽江</t>
  </si>
  <si>
    <t>丽江-石家庄</t>
  </si>
  <si>
    <t>丽江-济南</t>
  </si>
  <si>
    <t>西安-丽江</t>
  </si>
  <si>
    <t>丽江-西安</t>
  </si>
  <si>
    <t>丽江郑州</t>
  </si>
  <si>
    <t>丽江-昆明-乌鲁木齐</t>
  </si>
  <si>
    <t>太原-昆明-丽江</t>
  </si>
  <si>
    <t>丽江-昆明-太原</t>
  </si>
  <si>
    <t>1720   2320</t>
  </si>
  <si>
    <t>天津丽江</t>
  </si>
  <si>
    <t>丽江天津</t>
  </si>
  <si>
    <t>北京丽江</t>
  </si>
  <si>
    <t>丽江北京</t>
  </si>
  <si>
    <t>ZH9942</t>
  </si>
  <si>
    <t>温州</t>
    <phoneticPr fontId="18" type="noConversion"/>
  </si>
  <si>
    <t>呼和浩特</t>
    <rPh sb="0" eb="1">
      <t>hu he hao te</t>
    </rPh>
    <phoneticPr fontId="18" type="noConversion"/>
  </si>
  <si>
    <t>Day2</t>
    <phoneticPr fontId="2" type="noConversion"/>
  </si>
  <si>
    <t>豪华大床含单早</t>
    <rPh sb="0" eb="1">
      <t>hao hua</t>
    </rPh>
    <rPh sb="2" eb="3">
      <t>da hcuang</t>
    </rPh>
    <rPh sb="4" eb="5">
      <t>han</t>
    </rPh>
    <rPh sb="5" eb="6">
      <t>dan zao</t>
    </rPh>
    <phoneticPr fontId="2" type="noConversion"/>
  </si>
  <si>
    <t>含自然单；豪华双床含双早</t>
    <rPh sb="5" eb="6">
      <t>hao hua</t>
    </rPh>
    <rPh sb="7" eb="8">
      <t>shuang chuang</t>
    </rPh>
    <rPh sb="9" eb="10">
      <t>han</t>
    </rPh>
    <rPh sb="10" eb="11">
      <t>shuang zao</t>
    </rPh>
    <phoneticPr fontId="2" type="noConversion"/>
  </si>
  <si>
    <t>Day1-社会餐厅</t>
    <rPh sb="5" eb="6">
      <t>she hui</t>
    </rPh>
    <rPh sb="7" eb="8">
      <t>cna ting</t>
    </rPh>
    <phoneticPr fontId="2" type="noConversion"/>
  </si>
  <si>
    <t>桌</t>
    <rPh sb="0" eb="1">
      <t>zhuo</t>
    </rPh>
    <phoneticPr fontId="2" type="noConversion"/>
  </si>
  <si>
    <t>Day2；预留费用</t>
    <rPh sb="5" eb="6">
      <t>yu liu</t>
    </rPh>
    <rPh sb="7" eb="8">
      <t>fei yong</t>
    </rPh>
    <phoneticPr fontId="2" type="noConversion"/>
  </si>
  <si>
    <t>次</t>
    <rPh sb="0" eb="1">
      <t>ci</t>
    </rPh>
    <phoneticPr fontId="2" type="noConversion"/>
  </si>
  <si>
    <t>人</t>
    <rPh sb="0" eb="1">
      <t>ren</t>
    </rPh>
    <phoneticPr fontId="2" type="noConversion"/>
  </si>
  <si>
    <t>新款别克商务</t>
    <rPh sb="0" eb="1">
      <t>xin kuan</t>
    </rPh>
    <rPh sb="2" eb="3">
      <t>bie k</t>
    </rPh>
    <rPh sb="4" eb="5">
      <t>shang w</t>
    </rPh>
    <phoneticPr fontId="2" type="noConversion"/>
  </si>
  <si>
    <t>空调旅游大巴</t>
    <rPh sb="0" eb="1">
      <t>kogn tiao</t>
    </rPh>
    <rPh sb="2" eb="3">
      <t>lü you</t>
    </rPh>
    <rPh sb="4" eb="5">
      <t>da ba</t>
    </rPh>
    <phoneticPr fontId="2" type="noConversion"/>
  </si>
  <si>
    <t>考斯特/中巴</t>
    <rPh sb="0" eb="1">
      <t>kao si te</t>
    </rPh>
    <rPh sb="4" eb="5">
      <t>zhong ba</t>
    </rPh>
    <phoneticPr fontId="2" type="noConversion"/>
  </si>
  <si>
    <t>小车</t>
    <rPh sb="0" eb="1">
      <t>xiao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</si>
  <si>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</si>
  <si>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辆</t>
    <rPh sb="0" eb="1">
      <t>laing</t>
    </rPh>
    <phoneticPr fontId="2" type="noConversion"/>
  </si>
  <si>
    <t>机场备车</t>
    <rPh sb="0" eb="1">
      <t>ji chang</t>
    </rPh>
    <rPh sb="2" eb="3">
      <t>bei che</t>
    </rPh>
    <phoneticPr fontId="2" type="noConversion"/>
  </si>
  <si>
    <t>考斯特；全天10小时内</t>
    <rPh sb="0" eb="1">
      <t>kao si te</t>
    </rPh>
    <rPh sb="4" eb="5">
      <t>quan tian</t>
    </rPh>
    <rPh sb="8" eb="9">
      <t>xiao shi</t>
    </rPh>
    <rPh sb="10" eb="11">
      <t>nei</t>
    </rPh>
    <phoneticPr fontId="2" type="noConversion"/>
  </si>
  <si>
    <t>天</t>
    <rPh sb="0" eb="1">
      <t>tian</t>
    </rPh>
    <phoneticPr fontId="2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</si>
  <si>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2" type="noConversion"/>
  </si>
  <si>
    <t>平米</t>
    <rPh sb="0" eb="1">
      <t>ping mi</t>
    </rPh>
    <phoneticPr fontId="2" type="noConversion"/>
  </si>
  <si>
    <t>处理器</t>
    <phoneticPr fontId="2" type="noConversion"/>
  </si>
  <si>
    <t>个</t>
    <rPh sb="0" eb="1">
      <t>ge</t>
    </rPh>
    <phoneticPr fontId="2" type="noConversion"/>
  </si>
  <si>
    <t>光缆(多模，双工，100m)</t>
    <phoneticPr fontId="2" type="noConversion"/>
  </si>
  <si>
    <t>LC-LC Fiber Cable</t>
    <phoneticPr fontId="2" type="noConversion"/>
  </si>
  <si>
    <t>视频播放处理器</t>
    <phoneticPr fontId="2" type="noConversion"/>
  </si>
  <si>
    <t>解密狗</t>
    <phoneticPr fontId="2" type="noConversion"/>
  </si>
  <si>
    <t xml:space="preserve">License Key </t>
    <phoneticPr fontId="2" type="noConversion"/>
  </si>
  <si>
    <t>MAC笔记本电脑</t>
    <phoneticPr fontId="2" type="noConversion"/>
  </si>
  <si>
    <t>(APPLE , MACBOOK)</t>
    <phoneticPr fontId="2" type="noConversion"/>
  </si>
  <si>
    <t>台</t>
    <rPh sb="0" eb="1">
      <t>tai</t>
    </rPh>
    <phoneticPr fontId="2" type="noConversion"/>
  </si>
  <si>
    <t>全频音箱</t>
    <phoneticPr fontId="2" type="noConversion"/>
  </si>
  <si>
    <t>Loudspeaker</t>
    <phoneticPr fontId="2" type="noConversion"/>
  </si>
  <si>
    <t>组</t>
    <rPh sb="0" eb="1">
      <t>zu</t>
    </rPh>
    <phoneticPr fontId="2" type="noConversion"/>
  </si>
  <si>
    <t>数字功放</t>
    <rPh sb="0" eb="4">
      <t>shu'zi</t>
    </rPh>
    <phoneticPr fontId="2" type="noConversion"/>
  </si>
  <si>
    <t>Digital Power Amplifier</t>
    <phoneticPr fontId="2" type="noConversion"/>
  </si>
  <si>
    <t>数字调音台（16路）</t>
    <phoneticPr fontId="2" type="noConversion"/>
  </si>
  <si>
    <t xml:space="preserve">Digital  Mixer
YAMAHA </t>
    <phoneticPr fontId="2" type="noConversion"/>
  </si>
  <si>
    <t>LED Moving Heads Light</t>
    <phoneticPr fontId="2" type="noConversion"/>
  </si>
  <si>
    <t>只</t>
    <rPh sb="0" eb="1">
      <t>zhi</t>
    </rPh>
    <phoneticPr fontId="2" type="noConversion"/>
  </si>
  <si>
    <t>天</t>
    <rPh sb="0" eb="1">
      <t>tian n</t>
    </rPh>
    <phoneticPr fontId="2" type="noConversion"/>
  </si>
  <si>
    <t>调光台</t>
    <phoneticPr fontId="2" type="noConversion"/>
  </si>
  <si>
    <t>灯光架  (300mmx300mm )单柱</t>
    <phoneticPr fontId="2" type="noConversion"/>
  </si>
  <si>
    <t xml:space="preserve">Truss  </t>
    <phoneticPr fontId="2" type="noConversion"/>
  </si>
  <si>
    <t xml:space="preserve"> 配电箱(三相,100A)</t>
    <phoneticPr fontId="2" type="noConversion"/>
  </si>
  <si>
    <t xml:space="preserve">Power  Distributor  Cabinet </t>
    <phoneticPr fontId="2" type="noConversion"/>
  </si>
  <si>
    <t xml:space="preserve">LED Controller </t>
    <phoneticPr fontId="2" type="noConversion"/>
  </si>
  <si>
    <t>Lighting  Console</t>
    <phoneticPr fontId="2" type="noConversion"/>
  </si>
  <si>
    <t>LED大屏幕</t>
    <phoneticPr fontId="2" type="noConversion"/>
  </si>
  <si>
    <t xml:space="preserve">  视频切换处理器(HD/SDI)</t>
    <rPh sb="4" eb="5">
      <t>qie huan</t>
    </rPh>
    <phoneticPr fontId="2" type="noConversion"/>
  </si>
  <si>
    <t>大型控制台</t>
    <phoneticPr fontId="2" type="noConversion"/>
  </si>
  <si>
    <t xml:space="preserve"> 网络交换机（千兆,24路）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</si>
  <si>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</si>
  <si>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</si>
  <si>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 xml:space="preserve"> 分配器</t>
    <phoneticPr fontId="2" type="noConversion"/>
  </si>
  <si>
    <t>Extron DVI DA</t>
    <phoneticPr fontId="2" type="noConversion"/>
  </si>
  <si>
    <t>55寸LED电视</t>
    <phoneticPr fontId="2" type="noConversion"/>
  </si>
  <si>
    <t>高清宽屏监视器</t>
    <phoneticPr fontId="2" type="noConversion"/>
  </si>
  <si>
    <t xml:space="preserve">Dell E2211H 24" Full HD Monitor 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</si>
  <si>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</si>
  <si>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</si>
  <si>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音频设备</t>
    <rPh sb="0" eb="1">
      <t>yyin pin</t>
    </rPh>
    <rPh sb="2" eb="3">
      <t>she bei</t>
    </rPh>
    <phoneticPr fontId="2" type="noConversion"/>
  </si>
  <si>
    <t>线阵音箱</t>
    <phoneticPr fontId="2" type="noConversion"/>
  </si>
  <si>
    <t>低音音箱</t>
    <phoneticPr fontId="2" type="noConversion"/>
  </si>
  <si>
    <t>全频返送音箱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</si>
  <si>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</si>
  <si>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</si>
  <si>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
MIDAS  M32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</si>
  <si>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</si>
  <si>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</si>
  <si>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</si>
  <si>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</si>
  <si>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 xml:space="preserve"> U段天线放大传输系统(带UA870WB指向性天线)    </t>
    <phoneticPr fontId="2" type="noConversion"/>
  </si>
  <si>
    <t xml:space="preserve">SHURE  UA845E  UHF  Antenna  Distribution  System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</si>
  <si>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</si>
  <si>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</si>
  <si>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</si>
  <si>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</si>
  <si>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</si>
  <si>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</si>
  <si>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</si>
  <si>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灯光设备</t>
    <rPh sb="0" eb="1">
      <t>deng guang</t>
    </rPh>
    <rPh sb="2" eb="3">
      <t>she bei</t>
    </rPh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</si>
  <si>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</si>
  <si>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</si>
  <si>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</si>
  <si>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观众四头灯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</si>
  <si>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</si>
  <si>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</si>
  <si>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</si>
  <si>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>米</t>
    <rPh sb="0" eb="1">
      <t>mi</t>
    </rPh>
    <phoneticPr fontId="2" type="noConversion"/>
  </si>
  <si>
    <t>手动葫芦(1吨，20米)</t>
    <phoneticPr fontId="2" type="noConversion"/>
  </si>
  <si>
    <t xml:space="preserve">COLUMBUS  MCKINNON  Chain  Hoist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</si>
  <si>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</si>
  <si>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</si>
  <si>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配电箱(三相,100A)</t>
    <phoneticPr fontId="2" type="noConversion"/>
  </si>
  <si>
    <t xml:space="preserve">Power  Distributor  Cabinet  </t>
    <phoneticPr fontId="2" type="noConversion"/>
  </si>
  <si>
    <t>人员运输</t>
    <rPh sb="0" eb="1">
      <t>ren yuan</t>
    </rPh>
    <rPh sb="2" eb="3">
      <t>yun shu</t>
    </rPh>
    <phoneticPr fontId="2" type="noConversion"/>
  </si>
  <si>
    <t>项目经理</t>
    <phoneticPr fontId="2" type="noConversion"/>
  </si>
  <si>
    <t>Project Manager</t>
    <phoneticPr fontId="2" type="noConversion"/>
  </si>
  <si>
    <t>视频师</t>
    <phoneticPr fontId="2" type="noConversion"/>
  </si>
  <si>
    <t>Video Engineer</t>
    <phoneticPr fontId="2" type="noConversion"/>
  </si>
  <si>
    <t>音响师</t>
    <phoneticPr fontId="2" type="noConversion"/>
  </si>
  <si>
    <t>Audio Engineer</t>
    <phoneticPr fontId="2" type="noConversion"/>
  </si>
  <si>
    <t>灯光师</t>
    <phoneticPr fontId="2" type="noConversion"/>
  </si>
  <si>
    <t>Lighting Engineer</t>
    <phoneticPr fontId="2" type="noConversion"/>
  </si>
  <si>
    <t>技术人员</t>
    <phoneticPr fontId="2" type="noConversion"/>
  </si>
  <si>
    <t>Other Technician</t>
    <phoneticPr fontId="2" type="noConversion"/>
  </si>
  <si>
    <t>工人差旅费用</t>
    <rPh sb="0" eb="1">
      <t>gogn ren</t>
    </rPh>
    <rPh sb="2" eb="3">
      <t>cha lü</t>
    </rPh>
    <rPh sb="4" eb="5">
      <t>fei yong</t>
    </rPh>
    <phoneticPr fontId="2" type="noConversion"/>
  </si>
  <si>
    <t>运输费</t>
    <rPh sb="0" eb="1">
      <t>yun shu fei</t>
    </rPh>
    <phoneticPr fontId="2" type="noConversion"/>
  </si>
  <si>
    <t>项</t>
    <rPh sb="0" eb="1">
      <t>xiang</t>
    </rPh>
    <phoneticPr fontId="2" type="noConversion"/>
  </si>
  <si>
    <t>主会场  视频设备</t>
    <rPh sb="0" eb="1">
      <t>zhu hui chang</t>
    </rPh>
    <rPh sb="5" eb="6">
      <t>shi pin</t>
    </rPh>
    <rPh sb="7" eb="8">
      <t>she bei</t>
    </rPh>
    <phoneticPr fontId="2" type="noConversion"/>
  </si>
  <si>
    <t xml:space="preserve">Spot-Performance  </t>
    <phoneticPr fontId="2" type="noConversion"/>
  </si>
  <si>
    <t xml:space="preserve">GTD371-Beam </t>
    <phoneticPr fontId="2" type="noConversion"/>
  </si>
  <si>
    <t>MA  Light  Console</t>
    <phoneticPr fontId="2" type="noConversion"/>
  </si>
  <si>
    <t>当地交通餐饮费用</t>
    <rPh sb="0" eb="1">
      <t>dang di</t>
    </rPh>
    <rPh sb="2" eb="3">
      <t>jiao tng</t>
    </rPh>
    <rPh sb="4" eb="5">
      <t>can yin</t>
    </rPh>
    <rPh sb="6" eb="7">
      <t>fei yong</t>
    </rPh>
    <phoneticPr fontId="2" type="noConversion"/>
  </si>
  <si>
    <t xml:space="preserve">Watchout  Video Processor  </t>
    <phoneticPr fontId="2" type="noConversion"/>
  </si>
  <si>
    <t>多彩激光灯</t>
    <phoneticPr fontId="2" type="noConversion"/>
  </si>
  <si>
    <t>激光编程</t>
    <rPh sb="0" eb="1">
      <t>ji guang</t>
    </rPh>
    <rPh sb="2" eb="3">
      <t>bain cheng</t>
    </rPh>
    <phoneticPr fontId="2" type="noConversion"/>
  </si>
  <si>
    <t>55CS TCL</t>
    <phoneticPr fontId="2" type="noConversion"/>
  </si>
  <si>
    <t>趟</t>
    <rPh sb="0" eb="1">
      <t>tang</t>
    </rPh>
    <phoneticPr fontId="2" type="noConversion"/>
  </si>
  <si>
    <t>技术老师差旅费用</t>
    <rPh sb="0" eb="1">
      <t>ji shu</t>
    </rPh>
    <rPh sb="2" eb="3">
      <t>lao shi</t>
    </rPh>
    <rPh sb="4" eb="5">
      <t>cha lü</t>
    </rPh>
    <rPh sb="6" eb="7">
      <t>fei yong</t>
    </rPh>
    <phoneticPr fontId="2" type="noConversion"/>
  </si>
  <si>
    <t>制作</t>
    <phoneticPr fontId="2" type="noConversion"/>
  </si>
  <si>
    <t>个</t>
    <phoneticPr fontId="2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</si>
  <si>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2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</si>
  <si>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2" type="noConversion"/>
  </si>
  <si>
    <t>团建车号牌；A3塑封，双面画面</t>
    <rPh sb="0" eb="1">
      <t>tuan jian</t>
    </rPh>
    <rPh sb="2" eb="3">
      <t>che hao</t>
    </rPh>
    <rPh sb="4" eb="5">
      <t>pai</t>
    </rPh>
    <phoneticPr fontId="2" type="noConversion"/>
  </si>
  <si>
    <t>制作</t>
    <rPh sb="0" eb="1">
      <t>zhi zuo</t>
    </rPh>
    <phoneticPr fontId="2" type="noConversion"/>
  </si>
  <si>
    <t>张</t>
    <rPh sb="0" eb="1">
      <t>zhang</t>
    </rPh>
    <phoneticPr fontId="2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</si>
  <si>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2" type="noConversion"/>
  </si>
  <si>
    <t>抽奖箱；雪弗板</t>
    <rPh sb="0" eb="1">
      <t>chou jiang xiang</t>
    </rPh>
    <rPh sb="4" eb="5">
      <t>xeu fu ban</t>
    </rPh>
    <phoneticPr fontId="2" type="noConversion"/>
  </si>
  <si>
    <t>抽奖券；铜版纸双面印刷</t>
    <rPh sb="0" eb="1">
      <t>chou jiang quan</t>
    </rPh>
    <rPh sb="4" eb="5">
      <t>tong abn zhi</t>
    </rPh>
    <rPh sb="7" eb="8">
      <t>shuang mian</t>
    </rPh>
    <rPh sb="9" eb="10">
      <t>yin shua</t>
    </rPh>
    <phoneticPr fontId="2" type="noConversion"/>
  </si>
  <si>
    <t>嘉宾胸卡+绳；PVC胸卡+logo挂绳</t>
    <rPh sb="5" eb="6">
      <t>sheng zi</t>
    </rPh>
    <rPh sb="10" eb="11">
      <t>xiong ka</t>
    </rPh>
    <rPh sb="17" eb="18">
      <t>gua sheng</t>
    </rPh>
    <phoneticPr fontId="2" type="noConversion"/>
  </si>
  <si>
    <t>餐券；铜版纸彩色印刷</t>
    <rPh sb="3" eb="4">
      <t>togn ban zhi</t>
    </rPh>
    <rPh sb="6" eb="7">
      <t>cai se</t>
    </rPh>
    <rPh sb="8" eb="9">
      <t>yin shau</t>
    </rPh>
    <phoneticPr fontId="2" type="noConversion"/>
  </si>
  <si>
    <t>麦标套；PVC</t>
    <rPh sb="0" eb="1">
      <t>mai biao tao</t>
    </rPh>
    <phoneticPr fontId="2" type="noConversion"/>
  </si>
  <si>
    <t>导游旗+导游杆；无纺布+抽拉杆</t>
    <rPh sb="0" eb="1">
      <t>dao you</t>
    </rPh>
    <rPh sb="2" eb="3">
      <t>qi zi</t>
    </rPh>
    <rPh sb="4" eb="5">
      <t>dao you</t>
    </rPh>
    <rPh sb="6" eb="7">
      <t>gan</t>
    </rPh>
    <rPh sb="8" eb="9">
      <t>wu fang bu</t>
    </rPh>
    <rPh sb="12" eb="13">
      <t>chou la</t>
    </rPh>
    <rPh sb="14" eb="15">
      <t>gan</t>
    </rPh>
    <phoneticPr fontId="2" type="noConversion"/>
  </si>
  <si>
    <t>奖杯；金牌个人&amp;团队</t>
    <rPh sb="0" eb="1">
      <t>jiang bei</t>
    </rPh>
    <rPh sb="3" eb="4">
      <t>jin pai</t>
    </rPh>
    <rPh sb="5" eb="6">
      <t>ge ren</t>
    </rPh>
    <rPh sb="8" eb="9">
      <t>tuan dui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</si>
  <si>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</si>
  <si>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采购</t>
    <rPh sb="0" eb="1">
      <t>cai gou</t>
    </rPh>
    <phoneticPr fontId="2" type="noConversion"/>
  </si>
  <si>
    <t>租赁</t>
    <phoneticPr fontId="2" type="noConversion"/>
  </si>
  <si>
    <t>套</t>
    <phoneticPr fontId="2" type="noConversion"/>
  </si>
  <si>
    <t>打印机、办公用品</t>
    <rPh sb="0" eb="1">
      <t>da yin ji</t>
    </rPh>
    <rPh sb="4" eb="5">
      <t>ban gogn</t>
    </rPh>
    <rPh sb="6" eb="7">
      <t>yogn pin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</si>
  <si>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</si>
  <si>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摄影师</t>
    <rPh sb="0" eb="1">
      <t>she ying shi</t>
    </rPh>
    <phoneticPr fontId="2" type="noConversion"/>
  </si>
  <si>
    <t>Day1 接机签到</t>
    <rPh sb="5" eb="6">
      <t>jie ji</t>
    </rPh>
    <rPh sb="7" eb="8">
      <t>qian dao</t>
    </rPh>
    <phoneticPr fontId="2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</si>
  <si>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2" type="noConversion"/>
  </si>
  <si>
    <t>Day3 团建；大团队+管理层</t>
    <rPh sb="5" eb="6">
      <t>tuan jian</t>
    </rPh>
    <rPh sb="8" eb="9">
      <t>da tuan dui</t>
    </rPh>
    <rPh sb="12" eb="13">
      <t>guan li cegn</t>
    </rPh>
    <phoneticPr fontId="2" type="noConversion"/>
  </si>
  <si>
    <t>摄像师</t>
    <rPh sb="0" eb="1">
      <t>she xinag shi</t>
    </rPh>
    <phoneticPr fontId="2" type="noConversion"/>
  </si>
  <si>
    <t>Day2 会议晚宴；12小时内</t>
    <rPh sb="5" eb="6">
      <t>hui yi</t>
    </rPh>
    <rPh sb="7" eb="8">
      <t>wan yan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</si>
  <si>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</si>
  <si>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</si>
  <si>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2" type="noConversion"/>
  </si>
  <si>
    <t>10秒花絮剪辑；签到+大会+晚宴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2" type="noConversion"/>
  </si>
  <si>
    <t>条</t>
    <rPh sb="0" eb="1">
      <t>tiao</t>
    </rPh>
    <phoneticPr fontId="2" type="noConversion"/>
  </si>
  <si>
    <t>活动总结视频</t>
    <rPh sb="0" eb="1">
      <t>hud oong</t>
    </rPh>
    <rPh sb="2" eb="3">
      <t>zong jie</t>
    </rPh>
    <rPh sb="4" eb="5">
      <t>shi pin</t>
    </rPh>
    <phoneticPr fontId="2" type="noConversion"/>
  </si>
  <si>
    <t>活动视频剪辑</t>
    <rPh sb="0" eb="1">
      <t>huo dong</t>
    </rPh>
    <rPh sb="2" eb="3">
      <t>shi pin</t>
    </rPh>
    <rPh sb="4" eb="5">
      <t>jian ji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</si>
  <si>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</si>
  <si>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2" type="noConversion"/>
  </si>
  <si>
    <t>戴森吹风机</t>
    <rPh sb="0" eb="1">
      <t>dai sen</t>
    </rPh>
    <rPh sb="2" eb="3">
      <t>chui feng ji</t>
    </rPh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</si>
  <si>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</si>
  <si>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2" type="noConversion"/>
  </si>
  <si>
    <t>支</t>
    <rPh sb="0" eb="1">
      <t>zhi</t>
    </rPh>
    <phoneticPr fontId="2" type="noConversion"/>
  </si>
  <si>
    <t>晚宴颁奖视频</t>
    <rPh sb="0" eb="1">
      <t>wan yan</t>
    </rPh>
    <rPh sb="2" eb="3">
      <t>ban jiang</t>
    </rPh>
    <rPh sb="4" eb="5">
      <t>shi pin</t>
    </rPh>
    <phoneticPr fontId="2" type="noConversion"/>
  </si>
  <si>
    <t>项</t>
    <rPh sb="0" eb="1">
      <t>xang</t>
    </rPh>
    <phoneticPr fontId="2" type="noConversion"/>
  </si>
  <si>
    <t>动态KV</t>
    <rPh sb="0" eb="1">
      <t>dong tai</t>
    </rPh>
    <phoneticPr fontId="2" type="noConversion"/>
  </si>
  <si>
    <t>大会+晚宴动态KV</t>
    <rPh sb="0" eb="1">
      <t>da hui</t>
    </rPh>
    <rPh sb="3" eb="4">
      <t>wan yan</t>
    </rPh>
    <rPh sb="5" eb="6">
      <t>dong tai</t>
    </rPh>
    <phoneticPr fontId="2" type="noConversion"/>
  </si>
  <si>
    <t>视频特效包装，加获奖信息字幕，配乐，配音；</t>
    <rPh sb="2" eb="3">
      <t>te xiao</t>
    </rPh>
    <rPh sb="4" eb="5">
      <t>bao zhaung</t>
    </rPh>
    <rPh sb="7" eb="8">
      <t>jia</t>
    </rPh>
    <rPh sb="8" eb="9">
      <t>huo jiang</t>
    </rPh>
    <rPh sb="10" eb="11">
      <t>xin xi</t>
    </rPh>
    <rPh sb="12" eb="13">
      <t>zi mu</t>
    </rPh>
    <rPh sb="15" eb="16">
      <t>pei</t>
    </rPh>
    <rPh sb="16" eb="17">
      <t>yue</t>
    </rPh>
    <rPh sb="18" eb="19">
      <t>pei yinxi ningban jiangshi pinci ci jiatianj aipei yin</t>
    </rPh>
    <phoneticPr fontId="2" type="noConversion"/>
  </si>
  <si>
    <t>团建大巴车</t>
    <rPh sb="0" eb="1">
      <t>tuan jian</t>
    </rPh>
    <rPh sb="2" eb="3">
      <t>da ba che</t>
    </rPh>
    <phoneticPr fontId="2" type="noConversion"/>
  </si>
  <si>
    <t>团建导游</t>
    <rPh sb="0" eb="1">
      <t>tuan jian</t>
    </rPh>
    <rPh sb="2" eb="3">
      <t>dao you</t>
    </rPh>
    <phoneticPr fontId="2" type="noConversion"/>
  </si>
  <si>
    <t>商务导游</t>
    <rPh sb="0" eb="1">
      <t>shang wu</t>
    </rPh>
    <rPh sb="2" eb="3">
      <t>dao you</t>
    </rPh>
    <phoneticPr fontId="2" type="noConversion"/>
  </si>
  <si>
    <t>团建午餐</t>
    <rPh sb="0" eb="1">
      <t>tuan jian</t>
    </rPh>
    <rPh sb="2" eb="3">
      <t>wu cna</t>
    </rPh>
    <phoneticPr fontId="2" type="noConversion"/>
  </si>
  <si>
    <t>10人桌餐</t>
    <rPh sb="2" eb="3">
      <t>ren</t>
    </rPh>
    <rPh sb="3" eb="4">
      <t>zhuo can</t>
    </rPh>
    <phoneticPr fontId="2" type="noConversion"/>
  </si>
  <si>
    <t>管理层团建</t>
    <rPh sb="0" eb="1">
      <t>guan li ceng</t>
    </rPh>
    <rPh sb="3" eb="4">
      <t>tuan jian</t>
    </rPh>
    <phoneticPr fontId="2" type="noConversion"/>
  </si>
  <si>
    <t>考斯特</t>
    <rPh sb="0" eb="1">
      <t>kao si te</t>
    </rPh>
    <phoneticPr fontId="2" type="noConversion"/>
  </si>
  <si>
    <t>礼仪</t>
    <rPh sb="0" eb="1">
      <t>li yi</t>
    </rPh>
    <phoneticPr fontId="2" type="noConversion"/>
  </si>
  <si>
    <t>主持人置装费</t>
    <rPh sb="0" eb="1">
      <t>zhu chi ren</t>
    </rPh>
    <rPh sb="3" eb="4">
      <t>zhi zhuang</t>
    </rPh>
    <rPh sb="5" eb="6">
      <t>fei</t>
    </rPh>
    <phoneticPr fontId="2" type="noConversion"/>
  </si>
  <si>
    <t>晚宴演出</t>
    <rPh sb="0" eb="1">
      <t>wan yan</t>
    </rPh>
    <rPh sb="2" eb="3">
      <t>yan chu</t>
    </rPh>
    <phoneticPr fontId="2" type="noConversion"/>
  </si>
  <si>
    <t>主持人化妆师</t>
    <rPh sb="0" eb="1">
      <t>zhu chi ren</t>
    </rPh>
    <rPh sb="3" eb="4">
      <t>hua zhuang shi</t>
    </rPh>
    <phoneticPr fontId="2" type="noConversion"/>
  </si>
  <si>
    <t>小计</t>
    <rPh sb="0" eb="1">
      <t>xiao</t>
    </rPh>
    <rPh sb="1" eb="2">
      <t>ji suan</t>
    </rPh>
    <phoneticPr fontId="2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</si>
  <si>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2" type="noConversion"/>
  </si>
  <si>
    <t>场</t>
    <rPh sb="0" eb="1">
      <t>chang</t>
    </rPh>
    <phoneticPr fontId="2" type="noConversion"/>
  </si>
  <si>
    <t>Day2；60%人数</t>
    <rPh sb="8" eb="9">
      <t>rn shu</t>
    </rPh>
    <phoneticPr fontId="2" type="noConversion"/>
  </si>
  <si>
    <t>主会场</t>
    <rPh sb="0" eb="1">
      <t>zhu hui chang</t>
    </rPh>
    <phoneticPr fontId="2" type="noConversion"/>
  </si>
  <si>
    <t>主舞台结构</t>
    <rPh sb="0" eb="1">
      <t>zhu wu tai</t>
    </rPh>
    <rPh sb="2" eb="3">
      <t>tai</t>
    </rPh>
    <rPh sb="3" eb="4">
      <t>jie gou</t>
    </rPh>
    <phoneticPr fontId="2" type="noConversion"/>
  </si>
  <si>
    <t>舞台地毯</t>
    <rPh sb="0" eb="1">
      <t>wu tai</t>
    </rPh>
    <rPh sb="2" eb="3">
      <t>di tan</t>
    </rPh>
    <phoneticPr fontId="2" type="noConversion"/>
  </si>
  <si>
    <t>拉绒地毯；L20米*W7米*H1米</t>
    <rPh sb="0" eb="1">
      <t>la rong di tan</t>
    </rPh>
    <phoneticPr fontId="2" type="noConversion"/>
  </si>
  <si>
    <t>延米</t>
    <rPh sb="0" eb="1">
      <t>yan mi</t>
    </rPh>
    <phoneticPr fontId="2" type="noConversion"/>
  </si>
  <si>
    <t>主舞台发光logo</t>
    <rPh sb="0" eb="1">
      <t>zhu wu tai</t>
    </rPh>
    <rPh sb="3" eb="4">
      <t>fa guang</t>
    </rPh>
    <phoneticPr fontId="2" type="noConversion"/>
  </si>
  <si>
    <t>签到背墙</t>
    <rPh sb="0" eb="1">
      <t>qian dao</t>
    </rPh>
    <rPh sb="2" eb="3">
      <t>bei qiang</t>
    </rPh>
    <phoneticPr fontId="2" type="noConversion"/>
  </si>
  <si>
    <t>签到及序厅</t>
    <rPh sb="0" eb="1">
      <t>qian dao</t>
    </rPh>
    <rPh sb="2" eb="3">
      <t>ji</t>
    </rPh>
    <rPh sb="3" eb="4">
      <t>xu ting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</si>
  <si>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</si>
  <si>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美工</t>
    <rPh sb="0" eb="1">
      <t>mei gogn</t>
    </rPh>
    <phoneticPr fontId="2" type="noConversion"/>
  </si>
  <si>
    <t>背墙灯带</t>
    <rPh sb="0" eb="1">
      <t>bei qiang</t>
    </rPh>
    <rPh sb="2" eb="3">
      <t>deng dai</t>
    </rPh>
    <phoneticPr fontId="2" type="noConversion"/>
  </si>
  <si>
    <t>钢架结构外装铝合金灯槽，嵌灯带</t>
    <rPh sb="12" eb="13">
      <t>qain ru</t>
    </rPh>
    <rPh sb="13" eb="14">
      <t>deng dai</t>
    </rPh>
    <phoneticPr fontId="2" type="noConversion"/>
  </si>
  <si>
    <t>活动指示</t>
    <rPh sb="0" eb="1">
      <t>huo dong</t>
    </rPh>
    <rPh sb="2" eb="3">
      <t>zhi shi</t>
    </rPh>
    <phoneticPr fontId="2" type="noConversion"/>
  </si>
  <si>
    <t xml:space="preserve"> TERBLY  OVAL  48D  Light</t>
    <phoneticPr fontId="2" type="noConversion"/>
  </si>
  <si>
    <t>报价按照丽江复华丽朗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2" type="noConversion"/>
  </si>
  <si>
    <t>基础大床房型不足</t>
    <rPh sb="0" eb="1">
      <t>ji chu</t>
    </rPh>
    <rPh sb="2" eb="3">
      <t>da chuang</t>
    </rPh>
    <rPh sb="4" eb="5">
      <t>fnag xing</t>
    </rPh>
    <rPh sb="6" eb="7">
      <t>bu zu</t>
    </rPh>
    <phoneticPr fontId="2" type="noConversion"/>
  </si>
  <si>
    <t>容纳70人；108平</t>
    <rPh sb="9" eb="10">
      <t>ping</t>
    </rPh>
    <phoneticPr fontId="2" type="noConversion"/>
  </si>
  <si>
    <t>容纳100人；108平</t>
    <rPh sb="10" eb="11">
      <t>ping</t>
    </rPh>
    <phoneticPr fontId="2" type="noConversion"/>
  </si>
  <si>
    <t>容纳100人；230平</t>
    <rPh sb="10" eb="11">
      <t>ping</t>
    </rPh>
    <phoneticPr fontId="2" type="noConversion"/>
  </si>
  <si>
    <t>接送机用车
（丽江机场）</t>
    <rPh sb="7" eb="8">
      <t>li jiang</t>
    </rPh>
    <rPh sb="9" eb="10">
      <t>ji chang</t>
    </rPh>
    <phoneticPr fontId="2" type="noConversion"/>
  </si>
  <si>
    <t>冰川公园大索道</t>
    <rPh sb="0" eb="1">
      <t>bing chuan</t>
    </rPh>
    <rPh sb="2" eb="3">
      <t>gogn yuan</t>
    </rPh>
    <rPh sb="4" eb="5">
      <t>da suo dao</t>
    </rPh>
    <phoneticPr fontId="2" type="noConversion"/>
  </si>
  <si>
    <t>玉龙雪山，含进山费、印象丽江</t>
    <rPh sb="0" eb="1">
      <t>yu logn</t>
    </rPh>
    <rPh sb="2" eb="3">
      <t>xue shan</t>
    </rPh>
    <rPh sb="5" eb="6">
      <t>han</t>
    </rPh>
    <rPh sb="6" eb="7">
      <t>jin shan fei</t>
    </rPh>
    <rPh sb="10" eb="11">
      <t>yin xiang</t>
    </rPh>
    <rPh sb="12" eb="13">
      <t>li jiang</t>
    </rPh>
    <phoneticPr fontId="2" type="noConversion"/>
  </si>
  <si>
    <t>雪山装备</t>
    <rPh sb="0" eb="1">
      <t>xue shan</t>
    </rPh>
    <rPh sb="2" eb="3">
      <t>hzuang bei</t>
    </rPh>
    <phoneticPr fontId="2" type="noConversion"/>
  </si>
  <si>
    <t>15人</t>
    <rPh sb="2" eb="3">
      <t>ren</t>
    </rPh>
    <phoneticPr fontId="2" type="noConversion"/>
  </si>
  <si>
    <t>Day2-社会餐厅</t>
    <rPh sb="5" eb="6">
      <t>she hui</t>
    </rPh>
    <rPh sb="7" eb="8">
      <t>can ting</t>
    </rPh>
    <phoneticPr fontId="2" type="noConversion"/>
  </si>
  <si>
    <t>餐饮费用合计（备注：用餐报价中请说明，用餐地点和用餐形式）</t>
    <phoneticPr fontId="2" type="noConversion"/>
  </si>
  <si>
    <t>预留费用，以实际确认为准</t>
    <rPh sb="0" eb="1">
      <t>yu liu</t>
    </rPh>
    <rPh sb="2" eb="3">
      <t>fei yong</t>
    </rPh>
    <rPh sb="5" eb="6">
      <t>yi</t>
    </rPh>
    <rPh sb="6" eb="7">
      <t>shi ji</t>
    </rPh>
    <rPh sb="8" eb="9">
      <t>que ren</t>
    </rPh>
    <rPh sb="10" eb="11">
      <t>wei zhun</t>
    </rPh>
    <phoneticPr fontId="2" type="noConversion"/>
  </si>
  <si>
    <t>全体大会+晚宴；1250平米</t>
    <rPh sb="12" eb="13">
      <t>ping</t>
    </rPh>
    <rPh sb="13" eb="14">
      <t>mi</t>
    </rPh>
    <phoneticPr fontId="2" type="noConversion"/>
  </si>
  <si>
    <t>虎跳峡</t>
    <rPh sb="0" eb="1">
      <t>hu tiao xa</t>
    </rPh>
    <phoneticPr fontId="2" type="noConversion"/>
  </si>
  <si>
    <t>路线2：49座旅游大巴</t>
    <rPh sb="0" eb="1">
      <t>lu xian</t>
    </rPh>
    <rPh sb="6" eb="7">
      <t>zuo</t>
    </rPh>
    <rPh sb="7" eb="8">
      <t>lü you</t>
    </rPh>
    <rPh sb="9" eb="10">
      <t>da ba</t>
    </rPh>
    <phoneticPr fontId="2" type="noConversion"/>
  </si>
  <si>
    <t>路线1：49座旅游大巴</t>
    <rPh sb="0" eb="1">
      <t>lu xian</t>
    </rPh>
    <rPh sb="6" eb="7">
      <t>zuo</t>
    </rPh>
    <rPh sb="7" eb="8">
      <t>lü you</t>
    </rPh>
    <rPh sb="9" eb="10">
      <t>da ba</t>
    </rPh>
    <phoneticPr fontId="2" type="noConversion"/>
  </si>
  <si>
    <t>门票
（路线1：玉龙雪山+印象丽江）</t>
    <rPh sb="0" eb="1">
      <t>men piao</t>
    </rPh>
    <rPh sb="4" eb="5">
      <t>lu xian</t>
    </rPh>
    <rPh sb="8" eb="9">
      <t>yu logn xue shan</t>
    </rPh>
    <rPh sb="13" eb="14">
      <t>yin xiang</t>
    </rPh>
    <rPh sb="15" eb="16">
      <t>li jiang</t>
    </rPh>
    <phoneticPr fontId="2" type="noConversion"/>
  </si>
  <si>
    <t>门票
（路线2：虎跳峡+拉市海）</t>
    <rPh sb="0" eb="1">
      <t>men piao</t>
    </rPh>
    <rPh sb="4" eb="5">
      <t>lu xian</t>
    </rPh>
    <rPh sb="8" eb="9">
      <t>hu tiao xia</t>
    </rPh>
    <rPh sb="12" eb="13">
      <t>la shi hai</t>
    </rPh>
    <phoneticPr fontId="2" type="noConversion"/>
  </si>
  <si>
    <t>提前入场搭建场租（1天）</t>
    <rPh sb="0" eb="1">
      <t>ti qian</t>
    </rPh>
    <rPh sb="2" eb="3">
      <t>ru chang</t>
    </rPh>
    <rPh sb="4" eb="5">
      <t>da jian</t>
    </rPh>
    <rPh sb="6" eb="7">
      <t>chang zu</t>
    </rPh>
    <rPh sb="10" eb="11">
      <t>tian</t>
    </rPh>
    <phoneticPr fontId="2" type="noConversion"/>
  </si>
  <si>
    <t>丽江古城维护费+古城服务费</t>
    <rPh sb="0" eb="1">
      <t>li jiang</t>
    </rPh>
    <rPh sb="2" eb="3">
      <t>gu cheng</t>
    </rPh>
    <rPh sb="4" eb="5">
      <t>wei hu</t>
    </rPh>
    <rPh sb="6" eb="7">
      <t>fei</t>
    </rPh>
    <rPh sb="8" eb="9">
      <t>gu cheng</t>
    </rPh>
    <rPh sb="10" eb="11">
      <t>fu wu fei</t>
    </rPh>
    <phoneticPr fontId="2" type="noConversion"/>
  </si>
  <si>
    <t>玉湖村骑马+雪山徒步攀登</t>
    <phoneticPr fontId="2" type="noConversion"/>
  </si>
  <si>
    <t>晚餐</t>
    <rPh sb="0" eb="1">
      <t>wan can</t>
    </rPh>
    <phoneticPr fontId="2" type="noConversion"/>
  </si>
  <si>
    <t>纳西猎鹰体验</t>
    <rPh sb="0" eb="1">
      <t>na xi</t>
    </rPh>
    <rPh sb="2" eb="3">
      <t>lie ying</t>
    </rPh>
    <rPh sb="4" eb="5">
      <t>ti yan</t>
    </rPh>
    <phoneticPr fontId="2" type="noConversion"/>
  </si>
  <si>
    <t>旅游意外险</t>
    <rPh sb="0" eb="1">
      <t>lü you</t>
    </rPh>
    <rPh sb="2" eb="3">
      <t>yi wai xian</t>
    </rPh>
    <phoneticPr fontId="2" type="noConversion"/>
  </si>
  <si>
    <t>旅行社保险</t>
    <rPh sb="0" eb="1">
      <t>lü xing she</t>
    </rPh>
    <rPh sb="3" eb="4">
      <t>bao xian</t>
    </rPh>
    <phoneticPr fontId="2" type="noConversion"/>
  </si>
  <si>
    <t>预留费用；实际产生为准</t>
    <rPh sb="0" eb="1">
      <t>yu liu</t>
    </rPh>
    <rPh sb="2" eb="3">
      <t>fei yong</t>
    </rPh>
    <rPh sb="5" eb="6">
      <t>shi ji</t>
    </rPh>
    <rPh sb="7" eb="8">
      <t>chan sheng</t>
    </rPh>
    <rPh sb="9" eb="10">
      <t>wei zhun</t>
    </rPh>
    <phoneticPr fontId="2" type="noConversion"/>
  </si>
  <si>
    <t>昆明-丽江</t>
    <rPh sb="0" eb="1">
      <t>kun ming</t>
    </rPh>
    <rPh sb="3" eb="4">
      <t>li jiang</t>
    </rPh>
    <phoneticPr fontId="2" type="noConversion"/>
  </si>
  <si>
    <t>航拍</t>
    <rPh sb="0" eb="1">
      <t>hang pai</t>
    </rPh>
    <phoneticPr fontId="2" type="noConversion"/>
  </si>
  <si>
    <t>合影航拍</t>
    <rPh sb="0" eb="1">
      <t>he ying</t>
    </rPh>
    <rPh sb="2" eb="3">
      <t>hang pai</t>
    </rPh>
    <phoneticPr fontId="2" type="noConversion"/>
  </si>
  <si>
    <t>320人</t>
    <phoneticPr fontId="2" type="noConversion"/>
  </si>
  <si>
    <t>335人</t>
    <phoneticPr fontId="2" type="noConversion"/>
  </si>
  <si>
    <t>嘉宾参会手环</t>
    <rPh sb="0" eb="1">
      <t>jia bin</t>
    </rPh>
    <rPh sb="2" eb="3">
      <t>can hui</t>
    </rPh>
    <rPh sb="4" eb="5">
      <t>shou huan</t>
    </rPh>
    <phoneticPr fontId="2" type="noConversion"/>
  </si>
  <si>
    <t>option项目</t>
    <rPh sb="6" eb="7">
      <t>xiag mu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</si>
  <si>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</si>
  <si>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视频特效包装+素材剪辑</t>
    <rPh sb="0" eb="1">
      <t>shi pin</t>
    </rPh>
    <rPh sb="2" eb="3">
      <t>te xiao</t>
    </rPh>
    <rPh sb="4" eb="5">
      <t>bao zhuang</t>
    </rPh>
    <rPh sb="7" eb="8">
      <t>su cai</t>
    </rPh>
    <rPh sb="9" eb="10">
      <t>jian ji</t>
    </rPh>
    <phoneticPr fontId="2" type="noConversion"/>
  </si>
  <si>
    <t>货车运输（成都-丽江）</t>
    <rPh sb="0" eb="1">
      <t>huo che</t>
    </rPh>
    <rPh sb="2" eb="3">
      <t>yun shu</t>
    </rPh>
    <rPh sb="5" eb="6">
      <t>cheng du</t>
    </rPh>
    <rPh sb="8" eb="9">
      <t>li jiang</t>
    </rPh>
    <phoneticPr fontId="2" type="noConversion"/>
  </si>
  <si>
    <t>大交通（北京-丽江）</t>
    <rPh sb="0" eb="1">
      <t>da jiao otng</t>
    </rPh>
    <rPh sb="2" eb="3">
      <t>tong</t>
    </rPh>
    <rPh sb="4" eb="5">
      <t>bei jing</t>
    </rPh>
    <rPh sb="7" eb="8">
      <t>li jiang</t>
    </rPh>
    <phoneticPr fontId="2" type="noConversion"/>
  </si>
  <si>
    <t>大交通（成都-丽江）</t>
    <rPh sb="0" eb="1">
      <t>da jiao otng</t>
    </rPh>
    <rPh sb="2" eb="3">
      <t>tong</t>
    </rPh>
    <rPh sb="4" eb="5">
      <t>cheng du</t>
    </rPh>
    <rPh sb="7" eb="8">
      <t>li jiang</t>
    </rPh>
    <phoneticPr fontId="2" type="noConversion"/>
  </si>
  <si>
    <t>总金额</t>
    <phoneticPr fontId="18" type="noConversion"/>
  </si>
  <si>
    <t>总额</t>
    <phoneticPr fontId="18" type="noConversion"/>
  </si>
  <si>
    <t xml:space="preserve">1340   1615 </t>
  </si>
  <si>
    <t>2210   0150+1</t>
  </si>
  <si>
    <t>0815   1255</t>
  </si>
  <si>
    <t xml:space="preserve"> 1350   1750</t>
  </si>
  <si>
    <t xml:space="preserve">1145   1435 </t>
  </si>
  <si>
    <t xml:space="preserve"> JD5626</t>
  </si>
  <si>
    <t xml:space="preserve"> 2250   0140+1 </t>
  </si>
  <si>
    <t xml:space="preserve">JD5625 </t>
  </si>
  <si>
    <t xml:space="preserve"> 1355   1615</t>
  </si>
  <si>
    <t xml:space="preserve">3U8266 </t>
  </si>
  <si>
    <t xml:space="preserve"> 0755   1055 </t>
  </si>
  <si>
    <t>HO1899</t>
  </si>
  <si>
    <t xml:space="preserve">1545   1850 </t>
  </si>
  <si>
    <t xml:space="preserve">1150   1410 </t>
  </si>
  <si>
    <t xml:space="preserve"> HO1900</t>
  </si>
  <si>
    <t xml:space="preserve"> JD5137</t>
  </si>
  <si>
    <t>JD5839</t>
  </si>
  <si>
    <t xml:space="preserve">0835   1010 </t>
  </si>
  <si>
    <t>3U8691</t>
  </si>
  <si>
    <t xml:space="preserve"> 1725   1905</t>
  </si>
  <si>
    <t xml:space="preserve"> 1100   1225</t>
  </si>
  <si>
    <t>TV9848</t>
  </si>
  <si>
    <t xml:space="preserve"> 2325   0045+1</t>
  </si>
  <si>
    <t xml:space="preserve">CZ3475 </t>
  </si>
  <si>
    <t>1240   1435</t>
  </si>
  <si>
    <t xml:space="preserve">MU5864  </t>
  </si>
  <si>
    <t xml:space="preserve">1800   1950 </t>
  </si>
  <si>
    <t>3U8252</t>
  </si>
  <si>
    <t xml:space="preserve"> 1250   1425</t>
  </si>
  <si>
    <t xml:space="preserve"> 1730   1920 </t>
  </si>
  <si>
    <t xml:space="preserve"> 1010   1155 </t>
  </si>
  <si>
    <t xml:space="preserve">0940   1125 </t>
  </si>
  <si>
    <t xml:space="preserve">1830   1955 </t>
  </si>
  <si>
    <t xml:space="preserve">0810   1155 </t>
  </si>
  <si>
    <t xml:space="preserve"> 0940   1230</t>
  </si>
  <si>
    <t xml:space="preserve"> 1635   1950 </t>
  </si>
  <si>
    <t>0940   1230</t>
  </si>
  <si>
    <t xml:space="preserve">1635   1950 </t>
  </si>
  <si>
    <t xml:space="preserve">ZH9599 </t>
  </si>
  <si>
    <t xml:space="preserve"> 0850   1230  </t>
  </si>
  <si>
    <t xml:space="preserve"> 0955   1340 </t>
  </si>
  <si>
    <t>A67333</t>
  </si>
  <si>
    <t>0920   1205</t>
  </si>
  <si>
    <t xml:space="preserve">1330   1625 </t>
  </si>
  <si>
    <t xml:space="preserve">0950   1505 </t>
  </si>
  <si>
    <t xml:space="preserve">1345   1645 </t>
  </si>
  <si>
    <t xml:space="preserve"> JD5192</t>
  </si>
  <si>
    <t>1600   1905</t>
  </si>
  <si>
    <t xml:space="preserve">EU2254 </t>
  </si>
  <si>
    <t xml:space="preserve"> 1645   2210  </t>
  </si>
  <si>
    <t xml:space="preserve"> 1125   1555</t>
  </si>
  <si>
    <t xml:space="preserve">JD5245 </t>
  </si>
  <si>
    <t xml:space="preserve"> 1415   1630 </t>
  </si>
  <si>
    <t xml:space="preserve">1135   1410  </t>
  </si>
  <si>
    <t xml:space="preserve"> 1410   1640</t>
  </si>
  <si>
    <t xml:space="preserve"> JD5885</t>
  </si>
  <si>
    <t xml:space="preserve"> 0810   1020 </t>
  </si>
  <si>
    <t>CZ6620</t>
  </si>
  <si>
    <t xml:space="preserve">1735   1945 </t>
  </si>
  <si>
    <t xml:space="preserve">0745   1045  </t>
  </si>
  <si>
    <t xml:space="preserve"> 0820   1455 </t>
  </si>
  <si>
    <t xml:space="preserve"> 0820   1315</t>
  </si>
  <si>
    <t xml:space="preserve"> 2000   0140+1</t>
  </si>
  <si>
    <t xml:space="preserve">1355   1830 </t>
  </si>
  <si>
    <t xml:space="preserve"> 1400   1830 </t>
  </si>
  <si>
    <t xml:space="preserve"> CZ6619</t>
  </si>
  <si>
    <t xml:space="preserve"> 1735 2350 </t>
  </si>
  <si>
    <t xml:space="preserve"> 1020   1330</t>
  </si>
  <si>
    <t xml:space="preserve"> 0655   0930</t>
  </si>
  <si>
    <t xml:space="preserve">JD5653 </t>
  </si>
  <si>
    <t xml:space="preserve"> 0855   1150 </t>
  </si>
  <si>
    <t xml:space="preserve"> 1355   1830 </t>
  </si>
  <si>
    <t xml:space="preserve">1400   1830 </t>
  </si>
  <si>
    <t xml:space="preserve"> JD5349</t>
  </si>
  <si>
    <t xml:space="preserve"> 1950   2235</t>
  </si>
  <si>
    <t xml:space="preserve"> 1020   1225</t>
  </si>
  <si>
    <t xml:space="preserve"> JD5522</t>
  </si>
  <si>
    <t xml:space="preserve"> 0955   1310</t>
  </si>
  <si>
    <t>JD5858</t>
  </si>
  <si>
    <t xml:space="preserve"> 1610   1925</t>
  </si>
  <si>
    <t>1010   1250</t>
  </si>
  <si>
    <t>JD5857</t>
  </si>
  <si>
    <t xml:space="preserve"> 1205   1445</t>
  </si>
  <si>
    <t xml:space="preserve">1815   0100+1 </t>
  </si>
  <si>
    <t xml:space="preserve"> 0920   1725</t>
  </si>
  <si>
    <t xml:space="preserve"> JD5730</t>
  </si>
  <si>
    <t xml:space="preserve"> 1235   1625</t>
  </si>
  <si>
    <t xml:space="preserve">  TV9874</t>
  </si>
  <si>
    <t xml:space="preserve">1900   2240  </t>
  </si>
  <si>
    <t xml:space="preserve"> TV9873 </t>
  </si>
  <si>
    <t>JD5261</t>
  </si>
  <si>
    <t xml:space="preserve">1055   1445 </t>
  </si>
  <si>
    <t xml:space="preserve"> 1235   1615 </t>
  </si>
  <si>
    <t xml:space="preserve">JD5216 </t>
  </si>
  <si>
    <t>1320   1625</t>
  </si>
  <si>
    <t>ZH9941</t>
    <phoneticPr fontId="18" type="noConversion"/>
  </si>
  <si>
    <t>0910   1210</t>
    <phoneticPr fontId="18" type="noConversion"/>
  </si>
  <si>
    <t>CZ8581</t>
    <phoneticPr fontId="18" type="noConversion"/>
  </si>
  <si>
    <t xml:space="preserve">0925   1225 </t>
    <phoneticPr fontId="18" type="noConversion"/>
  </si>
  <si>
    <t>丽江-深圳</t>
    <phoneticPr fontId="18" type="noConversion"/>
  </si>
  <si>
    <t>厦门-丽江</t>
    <phoneticPr fontId="18" type="noConversion"/>
  </si>
  <si>
    <t>JD5888</t>
    <phoneticPr fontId="18" type="noConversion"/>
  </si>
  <si>
    <t>MF8635经停</t>
    <phoneticPr fontId="18" type="noConversion"/>
  </si>
  <si>
    <t>丽江-厦门</t>
    <phoneticPr fontId="18" type="noConversion"/>
  </si>
  <si>
    <t>MF8636(经停)</t>
    <phoneticPr fontId="18" type="noConversion"/>
  </si>
  <si>
    <t>泉州-桂林-丽江</t>
    <phoneticPr fontId="18" type="noConversion"/>
  </si>
  <si>
    <t>MF8631-MF8635</t>
    <phoneticPr fontId="18" type="noConversion"/>
  </si>
  <si>
    <t xml:space="preserve">0730   0920                       1055   1255 </t>
    <phoneticPr fontId="18" type="noConversion"/>
  </si>
  <si>
    <t>丽江-南宁-泉州</t>
    <phoneticPr fontId="18" type="noConversion"/>
  </si>
  <si>
    <t xml:space="preserve"> JD5749-ZH8708</t>
    <phoneticPr fontId="18" type="noConversion"/>
  </si>
  <si>
    <t xml:space="preserve"> 1010 1155   1400 1600    </t>
    <phoneticPr fontId="18" type="noConversion"/>
  </si>
  <si>
    <t>福州-长沙-丽江</t>
    <phoneticPr fontId="18" type="noConversion"/>
  </si>
  <si>
    <t xml:space="preserve"> MF8433-CZ6619 </t>
    <phoneticPr fontId="18" type="noConversion"/>
  </si>
  <si>
    <t>0715   0855    1410   1640</t>
    <phoneticPr fontId="18" type="noConversion"/>
  </si>
  <si>
    <t>丽江-昆明-福州</t>
    <phoneticPr fontId="18" type="noConversion"/>
  </si>
  <si>
    <t>MU5926-MF8480</t>
    <phoneticPr fontId="18" type="noConversion"/>
  </si>
  <si>
    <t xml:space="preserve"> 1640 1735     1950 2235 </t>
    <phoneticPr fontId="18" type="noConversion"/>
  </si>
  <si>
    <t>成都</t>
    <phoneticPr fontId="18" type="noConversion"/>
  </si>
  <si>
    <t>8L9974-8L9799</t>
    <phoneticPr fontId="18" type="noConversion"/>
  </si>
  <si>
    <t xml:space="preserve">0620 0825     2100 2205 </t>
    <phoneticPr fontId="18" type="noConversion"/>
  </si>
  <si>
    <t>丽江-昆明-海口</t>
    <phoneticPr fontId="18" type="noConversion"/>
  </si>
  <si>
    <t>3U8818-HU7088</t>
    <phoneticPr fontId="18" type="noConversion"/>
  </si>
  <si>
    <t xml:space="preserve"> 1450 1555    1740   1935 </t>
    <phoneticPr fontId="18" type="noConversion"/>
  </si>
  <si>
    <t>JD5638</t>
    <phoneticPr fontId="18" type="noConversion"/>
  </si>
  <si>
    <t>1010   1145</t>
    <phoneticPr fontId="18" type="noConversion"/>
  </si>
  <si>
    <t>MU9720（虹桥）</t>
    <phoneticPr fontId="18" type="noConversion"/>
  </si>
  <si>
    <t>HO1071（浦东）经停</t>
    <phoneticPr fontId="18" type="noConversion"/>
  </si>
  <si>
    <t>MU9719虹桥</t>
    <phoneticPr fontId="18" type="noConversion"/>
  </si>
  <si>
    <t>JD5665 浦东</t>
    <phoneticPr fontId="18" type="noConversion"/>
  </si>
  <si>
    <t>丽江-上海</t>
    <phoneticPr fontId="18" type="noConversion"/>
  </si>
  <si>
    <t xml:space="preserve"> MU9719 虹桥</t>
    <phoneticPr fontId="18" type="noConversion"/>
  </si>
  <si>
    <t xml:space="preserve"> JD5665浦东</t>
    <phoneticPr fontId="18" type="noConversion"/>
  </si>
  <si>
    <t>无锡-西安-丽江</t>
    <phoneticPr fontId="18" type="noConversion"/>
  </si>
  <si>
    <t>ZH9286-JD5349</t>
    <phoneticPr fontId="18" type="noConversion"/>
  </si>
  <si>
    <t>1535   1755     1950   2235</t>
    <phoneticPr fontId="18" type="noConversion"/>
  </si>
  <si>
    <t>丽江-重庆-无锡</t>
    <phoneticPr fontId="18" type="noConversion"/>
  </si>
  <si>
    <t>MU5863-MU2958</t>
    <phoneticPr fontId="18" type="noConversion"/>
  </si>
  <si>
    <t xml:space="preserve">0725 0855    1055 1310 </t>
    <phoneticPr fontId="18" type="noConversion"/>
  </si>
  <si>
    <t>常州-昆明-丽江</t>
    <phoneticPr fontId="18" type="noConversion"/>
  </si>
  <si>
    <t>MU2953-MU5736</t>
    <phoneticPr fontId="18" type="noConversion"/>
  </si>
  <si>
    <t xml:space="preserve"> 1320 1630     1815 1915</t>
    <phoneticPr fontId="18" type="noConversion"/>
  </si>
  <si>
    <t>丽江-重庆-常州</t>
    <phoneticPr fontId="18" type="noConversion"/>
  </si>
  <si>
    <t xml:space="preserve">MU5863- MU2969  </t>
    <phoneticPr fontId="18" type="noConversion"/>
  </si>
  <si>
    <t>0725 0855    1035 1245</t>
    <phoneticPr fontId="18" type="noConversion"/>
  </si>
  <si>
    <t>GJ8811经停</t>
    <phoneticPr fontId="18" type="noConversion"/>
  </si>
  <si>
    <t>EU1811经停</t>
    <phoneticPr fontId="18" type="noConversion"/>
  </si>
  <si>
    <t>合肥-广州-丽江</t>
    <phoneticPr fontId="18" type="noConversion"/>
  </si>
  <si>
    <t>MU5287-MU5736</t>
    <phoneticPr fontId="18" type="noConversion"/>
  </si>
  <si>
    <t xml:space="preserve">0745 1010     1420 1915 </t>
    <phoneticPr fontId="18" type="noConversion"/>
  </si>
  <si>
    <t>温州-成都-丽江</t>
    <phoneticPr fontId="18" type="noConversion"/>
  </si>
  <si>
    <t>3U8932-3U8691</t>
    <phoneticPr fontId="18" type="noConversion"/>
  </si>
  <si>
    <t xml:space="preserve">1040 1350      1725 1905 </t>
    <phoneticPr fontId="18" type="noConversion"/>
  </si>
  <si>
    <t>ZH9715 经停</t>
    <phoneticPr fontId="18" type="noConversion"/>
  </si>
  <si>
    <t>A67179（经停）</t>
    <phoneticPr fontId="18" type="noConversion"/>
  </si>
  <si>
    <t>大连-郑州-丽江</t>
    <phoneticPr fontId="18" type="noConversion"/>
  </si>
  <si>
    <t>HU7565-8L9836经停</t>
    <phoneticPr fontId="18" type="noConversion"/>
  </si>
  <si>
    <t>1030   1230     1435   1845</t>
    <phoneticPr fontId="18" type="noConversion"/>
  </si>
  <si>
    <t>丽江-重庆-大连</t>
    <phoneticPr fontId="18" type="noConversion"/>
  </si>
  <si>
    <t xml:space="preserve">MU5863-MU2969经停 </t>
    <phoneticPr fontId="18" type="noConversion"/>
  </si>
  <si>
    <t xml:space="preserve"> 0725 0855     1035 1520    </t>
    <phoneticPr fontId="18" type="noConversion"/>
  </si>
  <si>
    <t>青岛-广州-丽江</t>
    <phoneticPr fontId="18" type="noConversion"/>
  </si>
  <si>
    <t>MU5257-MU5736</t>
    <phoneticPr fontId="18" type="noConversion"/>
  </si>
  <si>
    <t xml:space="preserve">0805 1120     1420 1915 </t>
    <phoneticPr fontId="18" type="noConversion"/>
  </si>
  <si>
    <t>丽江-重庆-青岛</t>
    <phoneticPr fontId="18" type="noConversion"/>
  </si>
  <si>
    <t>MU5863-MU5365经停</t>
    <phoneticPr fontId="18" type="noConversion"/>
  </si>
  <si>
    <t xml:space="preserve"> 0725 0855     1140 1600</t>
    <phoneticPr fontId="18" type="noConversion"/>
  </si>
  <si>
    <t>哈尔滨-郑州-丽江</t>
    <phoneticPr fontId="18" type="noConversion"/>
  </si>
  <si>
    <t xml:space="preserve"> HU7684-PN6445</t>
    <phoneticPr fontId="18" type="noConversion"/>
  </si>
  <si>
    <t>1345   1700    1855   2215</t>
    <phoneticPr fontId="18" type="noConversion"/>
  </si>
  <si>
    <t>3U8266经停</t>
    <phoneticPr fontId="18" type="noConversion"/>
  </si>
  <si>
    <t>济南-丽江</t>
    <phoneticPr fontId="18" type="noConversion"/>
  </si>
  <si>
    <t>SC4639经停</t>
    <phoneticPr fontId="18" type="noConversion"/>
  </si>
  <si>
    <t>JD5626经停</t>
    <phoneticPr fontId="18" type="noConversion"/>
  </si>
  <si>
    <t>丽江-济南</t>
    <phoneticPr fontId="18" type="noConversion"/>
  </si>
  <si>
    <t>JD5137经停</t>
    <phoneticPr fontId="18" type="noConversion"/>
  </si>
  <si>
    <t>SC4640 经停</t>
    <phoneticPr fontId="18" type="noConversion"/>
  </si>
  <si>
    <t>长春-丽江</t>
    <phoneticPr fontId="18" type="noConversion"/>
  </si>
  <si>
    <t>丽江-长春</t>
    <phoneticPr fontId="18" type="noConversion"/>
  </si>
  <si>
    <t>潍坊</t>
    <phoneticPr fontId="18" type="noConversion"/>
  </si>
  <si>
    <t>JD5137 经停</t>
    <phoneticPr fontId="18" type="noConversion"/>
  </si>
  <si>
    <t xml:space="preserve"> SC4640经停</t>
    <phoneticPr fontId="18" type="noConversion"/>
  </si>
  <si>
    <t>1715   1920</t>
    <phoneticPr fontId="18" type="noConversion"/>
  </si>
  <si>
    <t>郑州-丽江</t>
    <phoneticPr fontId="18" type="noConversion"/>
  </si>
  <si>
    <t>呼和浩特-丽江</t>
    <phoneticPr fontId="18" type="noConversion"/>
  </si>
  <si>
    <t>A67334经停</t>
    <phoneticPr fontId="18" type="noConversion"/>
  </si>
  <si>
    <t>丽江-呼和浩特</t>
    <phoneticPr fontId="18" type="noConversion"/>
  </si>
  <si>
    <t>A67333经停</t>
    <phoneticPr fontId="18" type="noConversion"/>
  </si>
  <si>
    <t>乌鲁木齐-兰州-丽江</t>
    <phoneticPr fontId="18" type="noConversion"/>
  </si>
  <si>
    <t>FM9222-DR6524</t>
    <phoneticPr fontId="18" type="noConversion"/>
  </si>
  <si>
    <t xml:space="preserve"> 1110 1350      1605   1815</t>
    <phoneticPr fontId="18" type="noConversion"/>
  </si>
  <si>
    <t xml:space="preserve">MU5735
MU5561 </t>
    <phoneticPr fontId="18" type="noConversion"/>
  </si>
  <si>
    <t xml:space="preserve">0755 0855 
1040 1530 </t>
    <phoneticPr fontId="18" type="noConversion"/>
  </si>
  <si>
    <t>HU7409
MU5736</t>
    <phoneticPr fontId="18" type="noConversion"/>
  </si>
  <si>
    <t xml:space="preserve">1310   1605  
1815   1915  </t>
    <phoneticPr fontId="18" type="noConversion"/>
  </si>
  <si>
    <t>MU5735
 MU2144 经停</t>
    <phoneticPr fontId="18" type="noConversion"/>
  </si>
  <si>
    <t>0755   0855
1110   1345</t>
    <phoneticPr fontId="18" type="noConversion"/>
  </si>
  <si>
    <t>机票报价按照7折预估</t>
    <rPh sb="0" eb="1">
      <t>ji piao</t>
    </rPh>
    <rPh sb="2" eb="3">
      <t>bao jia</t>
    </rPh>
    <rPh sb="4" eb="5">
      <t>an zhao</t>
    </rPh>
    <rPh sb="7" eb="8">
      <t>zhe</t>
    </rPh>
    <rPh sb="8" eb="9">
      <t>yu gu</t>
    </rPh>
    <phoneticPr fontId="2" type="noConversion"/>
  </si>
  <si>
    <t>D8776</t>
    <phoneticPr fontId="2" type="noConversion"/>
  </si>
  <si>
    <t>1020  1350</t>
    <phoneticPr fontId="2" type="noConversion"/>
  </si>
  <si>
    <t>D8764</t>
    <phoneticPr fontId="2" type="noConversion"/>
  </si>
  <si>
    <t>1104  1424</t>
    <phoneticPr fontId="2" type="noConversion"/>
  </si>
  <si>
    <t>木质结构裱画面；7m*2.8m</t>
    <rPh sb="0" eb="1">
      <t>mu zhi jie gou</t>
    </rPh>
    <rPh sb="4" eb="5">
      <t>biao</t>
    </rPh>
    <rPh sb="5" eb="6">
      <t>hua mian</t>
    </rPh>
    <phoneticPr fontId="2" type="noConversion"/>
  </si>
  <si>
    <t>木质结构指示</t>
    <rPh sb="0" eb="1">
      <t>mu zhi</t>
    </rPh>
    <rPh sb="2" eb="3">
      <t>jie gou</t>
    </rPh>
    <rPh sb="4" eb="5">
      <t>zhi sh</t>
    </rPh>
    <phoneticPr fontId="2" type="noConversion"/>
  </si>
  <si>
    <t>画架指示</t>
    <rPh sb="0" eb="1">
      <t>hua jia</t>
    </rPh>
    <rPh sb="2" eb="3">
      <t>zhi shi</t>
    </rPh>
    <phoneticPr fontId="2" type="noConversion"/>
  </si>
  <si>
    <t>平米</t>
    <rPh sb="0" eb="1">
      <t>pinm gi</t>
    </rPh>
    <phoneticPr fontId="2" type="noConversion"/>
  </si>
  <si>
    <t>序厅logo背板</t>
    <rPh sb="0" eb="1">
      <t>xu ting</t>
    </rPh>
    <rPh sb="6" eb="7">
      <t>bei ban</t>
    </rPh>
    <phoneticPr fontId="2" type="noConversion"/>
  </si>
  <si>
    <t>木质结构；异形雕刻；5m*3m</t>
    <rPh sb="0" eb="1">
      <t>mu zhi</t>
    </rPh>
    <rPh sb="2" eb="3">
      <t>jie gou</t>
    </rPh>
    <rPh sb="5" eb="6">
      <t>yi xing</t>
    </rPh>
    <rPh sb="6" eb="7">
      <t>xing</t>
    </rPh>
    <rPh sb="7" eb="8">
      <t>diao ke</t>
    </rPh>
    <phoneticPr fontId="2" type="noConversion"/>
  </si>
  <si>
    <t>背板；桁架，UV布；6m*3m</t>
    <rPh sb="0" eb="1">
      <t>bei ban</t>
    </rPh>
    <rPh sb="3" eb="4">
      <t>heng jia</t>
    </rPh>
    <rPh sb="8" eb="9">
      <t>bu</t>
    </rPh>
    <phoneticPr fontId="2" type="noConversion"/>
  </si>
  <si>
    <t>底座；木质写真；6m</t>
    <rPh sb="0" eb="1">
      <t>di zuo</t>
    </rPh>
    <rPh sb="3" eb="4">
      <t>mu zhi</t>
    </rPh>
    <rPh sb="5" eb="6">
      <t>xie zhen</t>
    </rPh>
    <phoneticPr fontId="2" type="noConversion"/>
  </si>
  <si>
    <t>立牌玻璃贴PVC雕刻字</t>
    <rPh sb="0" eb="1">
      <t>li</t>
    </rPh>
    <rPh sb="1" eb="2">
      <t>pai</t>
    </rPh>
    <rPh sb="2" eb="3">
      <t>bo li</t>
    </rPh>
    <rPh sb="4" eb="5">
      <t>tie</t>
    </rPh>
    <rPh sb="8" eb="9">
      <t>diao ke</t>
    </rPh>
    <rPh sb="10" eb="11">
      <t>zi</t>
    </rPh>
    <phoneticPr fontId="2" type="noConversion"/>
  </si>
  <si>
    <t>套</t>
    <rPh sb="0" eb="1">
      <t>tao</t>
    </rPh>
    <phoneticPr fontId="2" type="noConversion"/>
  </si>
  <si>
    <t>工人工资</t>
    <rPh sb="0" eb="1">
      <t>gogn ren</t>
    </rPh>
    <rPh sb="2" eb="3">
      <t>gogn zi</t>
    </rPh>
    <phoneticPr fontId="2" type="noConversion"/>
  </si>
  <si>
    <t>舞台围边</t>
    <rPh sb="0" eb="1">
      <t>wu tai</t>
    </rPh>
    <rPh sb="2" eb="3">
      <t>wei</t>
    </rPh>
    <rPh sb="3" eb="4">
      <t>bian</t>
    </rPh>
    <phoneticPr fontId="2" type="noConversion"/>
  </si>
  <si>
    <t>舞台踏步</t>
    <rPh sb="0" eb="1">
      <t>wu tai</t>
    </rPh>
    <rPh sb="2" eb="3">
      <t>ta bu</t>
    </rPh>
    <phoneticPr fontId="2" type="noConversion"/>
  </si>
  <si>
    <t>木质结构面普通拉绒地毯；</t>
    <phoneticPr fontId="2" type="noConversion"/>
  </si>
  <si>
    <t>PVC立体字造型</t>
    <rPh sb="3" eb="4">
      <t>li ti</t>
    </rPh>
    <rPh sb="5" eb="6">
      <t>zi</t>
    </rPh>
    <rPh sb="6" eb="7">
      <t>zao xing</t>
    </rPh>
    <phoneticPr fontId="2" type="noConversion"/>
  </si>
  <si>
    <t>序厅&amp;分会场</t>
    <rPh sb="0" eb="1">
      <t>xu ting</t>
    </rPh>
    <rPh sb="3" eb="4">
      <t>fen hui chang</t>
    </rPh>
    <phoneticPr fontId="2" type="noConversion"/>
  </si>
  <si>
    <t>分会场投影</t>
    <rPh sb="0" eb="1">
      <t>fen</t>
    </rPh>
    <rPh sb="1" eb="2">
      <t>hui chang</t>
    </rPh>
    <rPh sb="3" eb="4">
      <t>tou ying</t>
    </rPh>
    <phoneticPr fontId="2" type="noConversion"/>
  </si>
  <si>
    <t>5000流明投影</t>
    <rPh sb="4" eb="5">
      <t>liu ming</t>
    </rPh>
    <rPh sb="6" eb="7">
      <t>tou ying</t>
    </rPh>
    <phoneticPr fontId="2" type="noConversion"/>
  </si>
  <si>
    <t>人次</t>
    <rPh sb="0" eb="1">
      <t>ren ci</t>
    </rPh>
    <phoneticPr fontId="2" type="noConversion"/>
  </si>
  <si>
    <t>SC4639经停</t>
    <phoneticPr fontId="18" type="noConversion"/>
  </si>
  <si>
    <t>海口-昆明-丽江</t>
    <rPh sb="3" eb="4">
      <t>kun ming</t>
    </rPh>
    <phoneticPr fontId="18" type="noConversion"/>
  </si>
  <si>
    <t>容纳20人；贵宾室</t>
    <rPh sb="0" eb="1">
      <t>rong na</t>
    </rPh>
    <rPh sb="4" eb="5">
      <t>ren</t>
    </rPh>
    <rPh sb="6" eb="7">
      <t>gui bin shi</t>
    </rPh>
    <phoneticPr fontId="2" type="noConversion"/>
  </si>
  <si>
    <t>6000-7000元档次</t>
    <phoneticPr fontId="2" type="noConversion"/>
  </si>
  <si>
    <t>3000元档次</t>
    <phoneticPr fontId="2" type="noConversion"/>
  </si>
  <si>
    <t>1500元档次</t>
    <phoneticPr fontId="2" type="noConversion"/>
  </si>
  <si>
    <t>500元档次</t>
    <phoneticPr fontId="2" type="noConversion"/>
  </si>
  <si>
    <t>100元以内</t>
    <phoneticPr fontId="2" type="noConversion"/>
  </si>
  <si>
    <t>P3 LED Display 
(Unit:500mm*500mm （18000mm*4500mm）</t>
    <phoneticPr fontId="2" type="noConversion"/>
  </si>
  <si>
    <t>拉市海；含骑马</t>
    <rPh sb="0" eb="1">
      <t>la shi hai</t>
    </rPh>
    <rPh sb="4" eb="5">
      <t>han</t>
    </rPh>
    <rPh sb="5" eb="6">
      <t>qi ma</t>
    </rPh>
    <phoneticPr fontId="2" type="noConversion"/>
  </si>
  <si>
    <t>舞台option2</t>
    <rPh sb="0" eb="1">
      <t>wu tai</t>
    </rPh>
    <phoneticPr fontId="2" type="noConversion"/>
  </si>
  <si>
    <t>P3 LED Display 
(Unit:500mm*500mm （28000mm*4500mm）</t>
    <phoneticPr fontId="2" type="noConversion"/>
  </si>
  <si>
    <t>午餐</t>
    <rPh sb="0" eb="1">
      <t>wu can</t>
    </rPh>
    <phoneticPr fontId="2" type="noConversion"/>
  </si>
  <si>
    <t>视频统一做视频制作说明</t>
    <rPh sb="6" eb="7">
      <t>xiang mu</t>
    </rPh>
    <phoneticPr fontId="2" type="noConversion"/>
  </si>
  <si>
    <t xml:space="preserve"> 数字功放</t>
    <phoneticPr fontId="2" type="noConversion"/>
  </si>
  <si>
    <t>NETGEAR Network Switch 
Beetek NETGEAR</t>
    <phoneticPr fontId="2" type="noConversion"/>
  </si>
  <si>
    <t>丽江古城维护费</t>
    <rPh sb="0" eb="1">
      <t>li jiang</t>
    </rPh>
    <rPh sb="2" eb="3">
      <t>gu cheng</t>
    </rPh>
    <rPh sb="4" eb="5">
      <t>wei hu</t>
    </rPh>
    <rPh sb="6" eb="7">
      <t>fei</t>
    </rPh>
    <phoneticPr fontId="2" type="noConversion"/>
  </si>
  <si>
    <t>纳西文化体验</t>
    <rPh sb="0" eb="1">
      <t>na xi</t>
    </rPh>
    <rPh sb="2" eb="3">
      <t>wen hua</t>
    </rPh>
    <rPh sb="4" eb="5">
      <t>ti yan</t>
    </rPh>
    <phoneticPr fontId="2" type="noConversion"/>
  </si>
  <si>
    <t>钢木结构双层，12mm多层板；L18米*W7米*H0.6米</t>
    <rPh sb="0" eb="1">
      <t>gang mu jie gou</t>
    </rPh>
    <phoneticPr fontId="2" type="noConversion"/>
  </si>
  <si>
    <t xml:space="preserve"> Video  Processor</t>
    <phoneticPr fontId="2" type="noConversion"/>
  </si>
  <si>
    <t>Controller</t>
    <phoneticPr fontId="2" type="noConversion"/>
  </si>
  <si>
    <t xml:space="preserve"> Loudspeaker</t>
    <phoneticPr fontId="2" type="noConversion"/>
  </si>
  <si>
    <t xml:space="preserve">Subwoofer </t>
    <phoneticPr fontId="2" type="noConversion"/>
  </si>
  <si>
    <t xml:space="preserve"> Loudspeaker </t>
    <phoneticPr fontId="2" type="noConversion"/>
  </si>
  <si>
    <t>晚宴环节预留费用</t>
    <rPh sb="0" eb="1">
      <t>wan yan</t>
    </rPh>
    <rPh sb="2" eb="3">
      <t>huan jie</t>
    </rPh>
    <rPh sb="4" eb="5">
      <t>yu liu</t>
    </rPh>
    <rPh sb="6" eb="7">
      <t>fie yong</t>
    </rPh>
    <phoneticPr fontId="2" type="noConversion"/>
  </si>
  <si>
    <t>见补充说明</t>
    <rPh sb="0" eb="1">
      <t>jian</t>
    </rPh>
    <rPh sb="1" eb="2">
      <t>bu chong</t>
    </rPh>
    <rPh sb="3" eb="4">
      <t>shuo ming</t>
    </rPh>
    <phoneticPr fontId="2" type="noConversion"/>
  </si>
  <si>
    <t>片头部分制作（倒计时、光效素材）</t>
    <rPh sb="0" eb="1">
      <t>pian tou</t>
    </rPh>
    <rPh sb="2" eb="3">
      <t>bu fen</t>
    </rPh>
    <rPh sb="4" eb="5">
      <t>zhi zuo</t>
    </rPh>
    <rPh sb="7" eb="8">
      <t>dao ji shi</t>
    </rPh>
    <rPh sb="11" eb="12">
      <t>guang xiao</t>
    </rPh>
    <rPh sb="13" eb="14">
      <t>su cai</t>
    </rPh>
    <phoneticPr fontId="2" type="noConversion"/>
  </si>
  <si>
    <t>三维模型建模、材质、三维动画制作</t>
    <rPh sb="0" eb="1">
      <t>san wei</t>
    </rPh>
    <rPh sb="2" eb="3">
      <t>mo xign</t>
    </rPh>
    <rPh sb="4" eb="5">
      <t>jian mo</t>
    </rPh>
    <rPh sb="7" eb="8">
      <t>cai zhi</t>
    </rPh>
    <rPh sb="10" eb="11">
      <t>san wei</t>
    </rPh>
    <rPh sb="12" eb="13">
      <t>dong hua</t>
    </rPh>
    <rPh sb="14" eb="15">
      <t>zhi zuo</t>
    </rPh>
    <phoneticPr fontId="2" type="noConversion"/>
  </si>
  <si>
    <t>二维特效包装、字体制作</t>
    <rPh sb="0" eb="1">
      <t>er wei</t>
    </rPh>
    <rPh sb="2" eb="3">
      <t>te xiao</t>
    </rPh>
    <rPh sb="4" eb="5">
      <t>bao zhuang</t>
    </rPh>
    <rPh sb="7" eb="8">
      <t>zi ti</t>
    </rPh>
    <rPh sb="9" eb="10">
      <t>zhi zuo</t>
    </rPh>
    <phoneticPr fontId="2" type="noConversion"/>
  </si>
  <si>
    <t>成片AE合成</t>
    <rPh sb="0" eb="1">
      <t>cheng pian</t>
    </rPh>
    <rPh sb="4" eb="5">
      <t>he cheng</t>
    </rPh>
    <phoneticPr fontId="2" type="noConversion"/>
  </si>
  <si>
    <t>成片输出渲染</t>
    <rPh sb="0" eb="1">
      <t>chegn pian</t>
    </rPh>
    <rPh sb="2" eb="3">
      <t>shu chu</t>
    </rPh>
    <rPh sb="4" eb="5">
      <t>xuan ran</t>
    </rPh>
    <phoneticPr fontId="2" type="noConversion"/>
  </si>
  <si>
    <t>三维制作</t>
    <rPh sb="0" eb="1">
      <t>san wei</t>
    </rPh>
    <rPh sb="2" eb="3">
      <t>zhi zuo</t>
    </rPh>
    <phoneticPr fontId="2" type="noConversion"/>
  </si>
  <si>
    <t>特效包装</t>
    <rPh sb="0" eb="1">
      <t>te xiao</t>
    </rPh>
    <rPh sb="2" eb="3">
      <t>bao zhaung</t>
    </rPh>
    <phoneticPr fontId="2" type="noConversion"/>
  </si>
  <si>
    <t>配音、字幕</t>
    <rPh sb="0" eb="1">
      <t>pei yin</t>
    </rPh>
    <rPh sb="3" eb="4">
      <t>zi m</t>
    </rPh>
    <phoneticPr fontId="2" type="noConversion"/>
  </si>
  <si>
    <t>素材整理</t>
    <rPh sb="0" eb="1">
      <t>su cai</t>
    </rPh>
    <rPh sb="2" eb="3">
      <t>zheng li</t>
    </rPh>
    <phoneticPr fontId="2" type="noConversion"/>
  </si>
  <si>
    <t>往届历程效果制作</t>
    <rPh sb="0" eb="1">
      <t>wnag jie</t>
    </rPh>
    <rPh sb="2" eb="3">
      <t>li cheng</t>
    </rPh>
    <rPh sb="4" eb="5">
      <t>xiao guo</t>
    </rPh>
    <rPh sb="6" eb="7">
      <t>zhi zuo</t>
    </rPh>
    <phoneticPr fontId="2" type="noConversion"/>
  </si>
  <si>
    <t>场景拍摄（摄像机位，不含场租、道具等）</t>
    <rPh sb="0" eb="1">
      <t>chang jing</t>
    </rPh>
    <rPh sb="2" eb="3">
      <t>pai she</t>
    </rPh>
    <rPh sb="5" eb="6">
      <t>she xiang</t>
    </rPh>
    <rPh sb="7" eb="8">
      <t>ji wei</t>
    </rPh>
    <rPh sb="10" eb="11">
      <t>bu han</t>
    </rPh>
    <rPh sb="12" eb="13">
      <t>chang z</t>
    </rPh>
    <rPh sb="15" eb="16">
      <t>dao ju</t>
    </rPh>
    <rPh sb="17" eb="18">
      <t>deng</t>
    </rPh>
    <phoneticPr fontId="2" type="noConversion"/>
  </si>
  <si>
    <t>视频素材剪辑、包装</t>
    <rPh sb="0" eb="1">
      <t>shi pin</t>
    </rPh>
    <rPh sb="2" eb="3">
      <t>su cai</t>
    </rPh>
    <rPh sb="4" eb="5">
      <t>jian ji</t>
    </rPh>
    <rPh sb="7" eb="8">
      <t>bao zhuang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</si>
</sst>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_);[Red]\(&quot;¥&quot;#,##0.00\)"/>
    <numFmt numFmtId="176" formatCode="\¥#,##0_);[Red]\(\¥#,##0\)"/>
    <numFmt numFmtId="177" formatCode="0_);[Red]\(0\)"/>
    <numFmt numFmtId="178" formatCode="\¥#,##0.00_);[Red]\(\¥#,##0.00\)"/>
    <numFmt numFmtId="179" formatCode="&quot;¥&quot;#,##0.00"/>
  </numFmts>
  <fonts count="29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sz val="11"/>
      <color rgb="FF000000"/>
      <name val="微软雅黑"/>
      <family val="3"/>
      <charset val="134"/>
    </font>
    <font>
      <sz val="9"/>
      <name val="DengXian"/>
      <family val="3"/>
      <charset val="134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2E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</cellStyleXfs>
  <cellXfs count="25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38" fontId="10" fillId="2" borderId="11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8" fontId="9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8" fontId="9" fillId="0" borderId="1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27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1" xfId="1" applyBorder="1" applyAlignment="1">
      <alignment horizontal="left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38" fontId="10" fillId="0" borderId="29" xfId="0" applyNumberFormat="1" applyFont="1" applyFill="1" applyBorder="1" applyAlignment="1">
      <alignment horizontal="center" vertical="center" wrapText="1"/>
    </xf>
    <xf numFmtId="176" fontId="10" fillId="0" borderId="29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38" fontId="13" fillId="0" borderId="29" xfId="0" applyNumberFormat="1" applyFont="1" applyFill="1" applyBorder="1" applyAlignment="1">
      <alignment horizontal="center" vertical="center" wrapText="1"/>
    </xf>
    <xf numFmtId="176" fontId="13" fillId="0" borderId="29" xfId="0" applyNumberFormat="1" applyFont="1" applyFill="1" applyBorder="1" applyAlignment="1">
      <alignment horizontal="center" vertical="center" wrapText="1"/>
    </xf>
    <xf numFmtId="178" fontId="13" fillId="0" borderId="29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78" fontId="13" fillId="0" borderId="11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8" fontId="13" fillId="2" borderId="11" xfId="0" applyNumberFormat="1" applyFont="1" applyFill="1" applyBorder="1" applyAlignment="1">
      <alignment horizontal="center" vertical="center" wrapText="1"/>
    </xf>
    <xf numFmtId="176" fontId="13" fillId="2" borderId="11" xfId="0" applyNumberFormat="1" applyFont="1" applyFill="1" applyBorder="1" applyAlignment="1">
      <alignment horizontal="center" vertical="center" wrapText="1"/>
    </xf>
    <xf numFmtId="178" fontId="13" fillId="2" borderId="11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vertical="center" wrapText="1"/>
    </xf>
    <xf numFmtId="178" fontId="9" fillId="2" borderId="29" xfId="0" applyNumberFormat="1" applyFont="1" applyFill="1" applyBorder="1" applyAlignment="1">
      <alignment horizontal="center" vertical="center" wrapText="1"/>
    </xf>
    <xf numFmtId="9" fontId="14" fillId="2" borderId="29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78" fontId="13" fillId="2" borderId="29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3" fillId="2" borderId="1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8" fontId="20" fillId="0" borderId="16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8" fontId="21" fillId="2" borderId="0" xfId="0" applyNumberFormat="1" applyFont="1" applyFill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38" fontId="13" fillId="0" borderId="11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8" fontId="13" fillId="2" borderId="30" xfId="0" applyNumberFormat="1" applyFont="1" applyFill="1" applyBorder="1" applyAlignment="1">
      <alignment horizontal="center" vertical="center" wrapText="1"/>
    </xf>
    <xf numFmtId="176" fontId="13" fillId="2" borderId="30" xfId="0" applyNumberFormat="1" applyFont="1" applyFill="1" applyBorder="1" applyAlignment="1">
      <alignment horizontal="center" vertical="center" wrapText="1"/>
    </xf>
    <xf numFmtId="178" fontId="13" fillId="0" borderId="30" xfId="0" applyNumberFormat="1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6" fillId="2" borderId="0" xfId="0" applyFont="1" applyFill="1"/>
    <xf numFmtId="178" fontId="20" fillId="0" borderId="1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178" fontId="13" fillId="2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 wrapText="1"/>
    </xf>
    <xf numFmtId="178" fontId="13" fillId="6" borderId="1" xfId="0" applyNumberFormat="1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38" fontId="13" fillId="6" borderId="29" xfId="0" applyNumberFormat="1" applyFont="1" applyFill="1" applyBorder="1" applyAlignment="1">
      <alignment horizontal="center" vertical="center" wrapText="1"/>
    </xf>
    <xf numFmtId="176" fontId="13" fillId="6" borderId="29" xfId="0" applyNumberFormat="1" applyFont="1" applyFill="1" applyBorder="1" applyAlignment="1">
      <alignment horizontal="center" vertical="center" wrapText="1"/>
    </xf>
    <xf numFmtId="178" fontId="13" fillId="6" borderId="29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38" fontId="10" fillId="2" borderId="29" xfId="0" applyNumberFormat="1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horizontal="center" vertical="center" wrapText="1"/>
    </xf>
    <xf numFmtId="178" fontId="10" fillId="7" borderId="1" xfId="0" applyNumberFormat="1" applyFont="1" applyFill="1" applyBorder="1" applyAlignment="1">
      <alignment horizontal="center" vertical="center" wrapText="1"/>
    </xf>
    <xf numFmtId="178" fontId="13" fillId="7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3" fillId="7" borderId="30" xfId="0" applyNumberFormat="1" applyFont="1" applyFill="1" applyBorder="1" applyAlignment="1">
      <alignment horizontal="center" vertical="center" wrapText="1"/>
    </xf>
    <xf numFmtId="178" fontId="13" fillId="7" borderId="29" xfId="0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178" fontId="13" fillId="8" borderId="1" xfId="0" applyNumberFormat="1" applyFont="1" applyFill="1" applyBorder="1" applyAlignment="1">
      <alignment horizontal="center" vertical="center" wrapText="1"/>
    </xf>
    <xf numFmtId="178" fontId="13" fillId="0" borderId="42" xfId="0" applyNumberFormat="1" applyFont="1" applyFill="1" applyBorder="1" applyAlignment="1">
      <alignment horizontal="center" vertical="center" wrapText="1"/>
    </xf>
    <xf numFmtId="178" fontId="10" fillId="8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38" fontId="13" fillId="0" borderId="42" xfId="0" applyNumberFormat="1" applyFont="1" applyFill="1" applyBorder="1" applyAlignment="1">
      <alignment horizontal="center" vertical="center" wrapText="1"/>
    </xf>
    <xf numFmtId="176" fontId="13" fillId="0" borderId="42" xfId="0" applyNumberFormat="1" applyFont="1" applyFill="1" applyBorder="1" applyAlignment="1">
      <alignment horizontal="center" vertical="center" wrapText="1"/>
    </xf>
    <xf numFmtId="178" fontId="13" fillId="2" borderId="42" xfId="0" applyNumberFormat="1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38" fontId="13" fillId="2" borderId="42" xfId="0" applyNumberFormat="1" applyFont="1" applyFill="1" applyBorder="1" applyAlignment="1">
      <alignment horizontal="center" vertical="center" wrapText="1"/>
    </xf>
    <xf numFmtId="176" fontId="13" fillId="2" borderId="42" xfId="0" applyNumberFormat="1" applyFont="1" applyFill="1" applyBorder="1" applyAlignment="1">
      <alignment horizontal="center" vertical="center" wrapText="1"/>
    </xf>
    <xf numFmtId="178" fontId="13" fillId="8" borderId="4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2" fillId="0" borderId="44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7">
    <cellStyle name="_ET_STYLE_NoName_00_" xfId="6"/>
    <cellStyle name="常规" xfId="0" builtinId="0"/>
    <cellStyle name="常规 10 2" xfId="5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2</xdr:col>
      <xdr:colOff>1168400</xdr:colOff>
      <xdr:row>1</xdr:row>
      <xdr:rowOff>197393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0"/>
          <a:ext cx="1905000" cy="819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9"/>
  <sheetViews>
    <sheetView tabSelected="1" topLeftCell="A188" workbookViewId="0">
      <selection activeCell="F75" sqref="F75"/>
    </sheetView>
  </sheetViews>
  <sheetFormatPr baseColWidth="10" defaultColWidth="9" defaultRowHeight="18" x14ac:dyDescent="0.25"/>
  <cols>
    <col min="1" max="1" width="2.6640625" style="37" customWidth="1"/>
    <col min="2" max="2" width="12.1640625" style="37" customWidth="1"/>
    <col min="3" max="3" width="28.1640625" style="37" bestFit="1" customWidth="1"/>
    <col min="4" max="4" width="36.1640625" style="46" customWidth="1"/>
    <col min="5" max="5" width="16.83203125" style="47" customWidth="1"/>
    <col min="6" max="6" width="15.6640625" style="47" customWidth="1"/>
    <col min="7" max="7" width="10.33203125" style="48" customWidth="1"/>
    <col min="8" max="8" width="10.33203125" style="47" customWidth="1"/>
    <col min="9" max="9" width="11.6640625" style="37" bestFit="1" customWidth="1"/>
    <col min="10" max="10" width="11.6640625" style="37" customWidth="1"/>
    <col min="11" max="11" width="12.33203125" style="37" bestFit="1" customWidth="1"/>
    <col min="12" max="12" width="25.33203125" style="37" customWidth="1"/>
    <col min="13" max="13" width="15.1640625" style="37" customWidth="1"/>
    <col min="14" max="251" width="9" style="37"/>
    <col min="252" max="252" width="2.83203125" style="37" customWidth="1"/>
    <col min="253" max="253" width="9" style="37" customWidth="1"/>
    <col min="254" max="254" width="12.6640625" style="37" customWidth="1"/>
    <col min="255" max="255" width="11.5" style="37" customWidth="1"/>
    <col min="256" max="256" width="10.1640625" style="37" customWidth="1"/>
    <col min="257" max="257" width="18.1640625" style="37" customWidth="1"/>
    <col min="258" max="258" width="10.33203125" style="37" customWidth="1"/>
    <col min="259" max="260" width="8.83203125" style="37" customWidth="1"/>
    <col min="261" max="261" width="13.5" style="37" customWidth="1"/>
    <col min="262" max="262" width="12.6640625" style="37" customWidth="1"/>
    <col min="263" max="263" width="11.33203125" style="37" customWidth="1"/>
    <col min="264" max="264" width="12.6640625" style="37" customWidth="1"/>
    <col min="265" max="265" width="12.5" style="37" customWidth="1"/>
    <col min="266" max="507" width="9" style="37"/>
    <col min="508" max="508" width="2.83203125" style="37" customWidth="1"/>
    <col min="509" max="509" width="9" style="37" customWidth="1"/>
    <col min="510" max="510" width="12.6640625" style="37" customWidth="1"/>
    <col min="511" max="511" width="11.5" style="37" customWidth="1"/>
    <col min="512" max="512" width="10.1640625" style="37" customWidth="1"/>
    <col min="513" max="513" width="18.1640625" style="37" customWidth="1"/>
    <col min="514" max="514" width="10.33203125" style="37" customWidth="1"/>
    <col min="515" max="516" width="8.83203125" style="37" customWidth="1"/>
    <col min="517" max="517" width="13.5" style="37" customWidth="1"/>
    <col min="518" max="518" width="12.6640625" style="37" customWidth="1"/>
    <col min="519" max="519" width="11.33203125" style="37" customWidth="1"/>
    <col min="520" max="520" width="12.6640625" style="37" customWidth="1"/>
    <col min="521" max="521" width="12.5" style="37" customWidth="1"/>
    <col min="522" max="763" width="9" style="37"/>
    <col min="764" max="764" width="2.83203125" style="37" customWidth="1"/>
    <col min="765" max="765" width="9" style="37" customWidth="1"/>
    <col min="766" max="766" width="12.6640625" style="37" customWidth="1"/>
    <col min="767" max="767" width="11.5" style="37" customWidth="1"/>
    <col min="768" max="768" width="10.1640625" style="37" customWidth="1"/>
    <col min="769" max="769" width="18.1640625" style="37" customWidth="1"/>
    <col min="770" max="770" width="10.33203125" style="37" customWidth="1"/>
    <col min="771" max="772" width="8.83203125" style="37" customWidth="1"/>
    <col min="773" max="773" width="13.5" style="37" customWidth="1"/>
    <col min="774" max="774" width="12.6640625" style="37" customWidth="1"/>
    <col min="775" max="775" width="11.33203125" style="37" customWidth="1"/>
    <col min="776" max="776" width="12.6640625" style="37" customWidth="1"/>
    <col min="777" max="777" width="12.5" style="37" customWidth="1"/>
    <col min="778" max="1019" width="9" style="37"/>
    <col min="1020" max="1020" width="2.83203125" style="37" customWidth="1"/>
    <col min="1021" max="1021" width="9" style="37" customWidth="1"/>
    <col min="1022" max="1022" width="12.6640625" style="37" customWidth="1"/>
    <col min="1023" max="1023" width="11.5" style="37" customWidth="1"/>
    <col min="1024" max="1024" width="10.1640625" style="37" customWidth="1"/>
    <col min="1025" max="1025" width="18.1640625" style="37" customWidth="1"/>
    <col min="1026" max="1026" width="10.33203125" style="37" customWidth="1"/>
    <col min="1027" max="1028" width="8.83203125" style="37" customWidth="1"/>
    <col min="1029" max="1029" width="13.5" style="37" customWidth="1"/>
    <col min="1030" max="1030" width="12.6640625" style="37" customWidth="1"/>
    <col min="1031" max="1031" width="11.33203125" style="37" customWidth="1"/>
    <col min="1032" max="1032" width="12.6640625" style="37" customWidth="1"/>
    <col min="1033" max="1033" width="12.5" style="37" customWidth="1"/>
    <col min="1034" max="1275" width="9" style="37"/>
    <col min="1276" max="1276" width="2.83203125" style="37" customWidth="1"/>
    <col min="1277" max="1277" width="9" style="37" customWidth="1"/>
    <col min="1278" max="1278" width="12.6640625" style="37" customWidth="1"/>
    <col min="1279" max="1279" width="11.5" style="37" customWidth="1"/>
    <col min="1280" max="1280" width="10.1640625" style="37" customWidth="1"/>
    <col min="1281" max="1281" width="18.1640625" style="37" customWidth="1"/>
    <col min="1282" max="1282" width="10.33203125" style="37" customWidth="1"/>
    <col min="1283" max="1284" width="8.83203125" style="37" customWidth="1"/>
    <col min="1285" max="1285" width="13.5" style="37" customWidth="1"/>
    <col min="1286" max="1286" width="12.6640625" style="37" customWidth="1"/>
    <col min="1287" max="1287" width="11.33203125" style="37" customWidth="1"/>
    <col min="1288" max="1288" width="12.6640625" style="37" customWidth="1"/>
    <col min="1289" max="1289" width="12.5" style="37" customWidth="1"/>
    <col min="1290" max="1531" width="9" style="37"/>
    <col min="1532" max="1532" width="2.83203125" style="37" customWidth="1"/>
    <col min="1533" max="1533" width="9" style="37" customWidth="1"/>
    <col min="1534" max="1534" width="12.6640625" style="37" customWidth="1"/>
    <col min="1535" max="1535" width="11.5" style="37" customWidth="1"/>
    <col min="1536" max="1536" width="10.1640625" style="37" customWidth="1"/>
    <col min="1537" max="1537" width="18.1640625" style="37" customWidth="1"/>
    <col min="1538" max="1538" width="10.33203125" style="37" customWidth="1"/>
    <col min="1539" max="1540" width="8.83203125" style="37" customWidth="1"/>
    <col min="1541" max="1541" width="13.5" style="37" customWidth="1"/>
    <col min="1542" max="1542" width="12.6640625" style="37" customWidth="1"/>
    <col min="1543" max="1543" width="11.33203125" style="37" customWidth="1"/>
    <col min="1544" max="1544" width="12.6640625" style="37" customWidth="1"/>
    <col min="1545" max="1545" width="12.5" style="37" customWidth="1"/>
    <col min="1546" max="1787" width="9" style="37"/>
    <col min="1788" max="1788" width="2.83203125" style="37" customWidth="1"/>
    <col min="1789" max="1789" width="9" style="37" customWidth="1"/>
    <col min="1790" max="1790" width="12.6640625" style="37" customWidth="1"/>
    <col min="1791" max="1791" width="11.5" style="37" customWidth="1"/>
    <col min="1792" max="1792" width="10.1640625" style="37" customWidth="1"/>
    <col min="1793" max="1793" width="18.1640625" style="37" customWidth="1"/>
    <col min="1794" max="1794" width="10.33203125" style="37" customWidth="1"/>
    <col min="1795" max="1796" width="8.83203125" style="37" customWidth="1"/>
    <col min="1797" max="1797" width="13.5" style="37" customWidth="1"/>
    <col min="1798" max="1798" width="12.6640625" style="37" customWidth="1"/>
    <col min="1799" max="1799" width="11.33203125" style="37" customWidth="1"/>
    <col min="1800" max="1800" width="12.6640625" style="37" customWidth="1"/>
    <col min="1801" max="1801" width="12.5" style="37" customWidth="1"/>
    <col min="1802" max="2043" width="9" style="37"/>
    <col min="2044" max="2044" width="2.83203125" style="37" customWidth="1"/>
    <col min="2045" max="2045" width="9" style="37" customWidth="1"/>
    <col min="2046" max="2046" width="12.6640625" style="37" customWidth="1"/>
    <col min="2047" max="2047" width="11.5" style="37" customWidth="1"/>
    <col min="2048" max="2048" width="10.1640625" style="37" customWidth="1"/>
    <col min="2049" max="2049" width="18.1640625" style="37" customWidth="1"/>
    <col min="2050" max="2050" width="10.33203125" style="37" customWidth="1"/>
    <col min="2051" max="2052" width="8.83203125" style="37" customWidth="1"/>
    <col min="2053" max="2053" width="13.5" style="37" customWidth="1"/>
    <col min="2054" max="2054" width="12.6640625" style="37" customWidth="1"/>
    <col min="2055" max="2055" width="11.33203125" style="37" customWidth="1"/>
    <col min="2056" max="2056" width="12.6640625" style="37" customWidth="1"/>
    <col min="2057" max="2057" width="12.5" style="37" customWidth="1"/>
    <col min="2058" max="2299" width="9" style="37"/>
    <col min="2300" max="2300" width="2.83203125" style="37" customWidth="1"/>
    <col min="2301" max="2301" width="9" style="37" customWidth="1"/>
    <col min="2302" max="2302" width="12.6640625" style="37" customWidth="1"/>
    <col min="2303" max="2303" width="11.5" style="37" customWidth="1"/>
    <col min="2304" max="2304" width="10.1640625" style="37" customWidth="1"/>
    <col min="2305" max="2305" width="18.1640625" style="37" customWidth="1"/>
    <col min="2306" max="2306" width="10.33203125" style="37" customWidth="1"/>
    <col min="2307" max="2308" width="8.83203125" style="37" customWidth="1"/>
    <col min="2309" max="2309" width="13.5" style="37" customWidth="1"/>
    <col min="2310" max="2310" width="12.6640625" style="37" customWidth="1"/>
    <col min="2311" max="2311" width="11.33203125" style="37" customWidth="1"/>
    <col min="2312" max="2312" width="12.6640625" style="37" customWidth="1"/>
    <col min="2313" max="2313" width="12.5" style="37" customWidth="1"/>
    <col min="2314" max="2555" width="9" style="37"/>
    <col min="2556" max="2556" width="2.83203125" style="37" customWidth="1"/>
    <col min="2557" max="2557" width="9" style="37" customWidth="1"/>
    <col min="2558" max="2558" width="12.6640625" style="37" customWidth="1"/>
    <col min="2559" max="2559" width="11.5" style="37" customWidth="1"/>
    <col min="2560" max="2560" width="10.1640625" style="37" customWidth="1"/>
    <col min="2561" max="2561" width="18.1640625" style="37" customWidth="1"/>
    <col min="2562" max="2562" width="10.33203125" style="37" customWidth="1"/>
    <col min="2563" max="2564" width="8.83203125" style="37" customWidth="1"/>
    <col min="2565" max="2565" width="13.5" style="37" customWidth="1"/>
    <col min="2566" max="2566" width="12.6640625" style="37" customWidth="1"/>
    <col min="2567" max="2567" width="11.33203125" style="37" customWidth="1"/>
    <col min="2568" max="2568" width="12.6640625" style="37" customWidth="1"/>
    <col min="2569" max="2569" width="12.5" style="37" customWidth="1"/>
    <col min="2570" max="2811" width="9" style="37"/>
    <col min="2812" max="2812" width="2.83203125" style="37" customWidth="1"/>
    <col min="2813" max="2813" width="9" style="37" customWidth="1"/>
    <col min="2814" max="2814" width="12.6640625" style="37" customWidth="1"/>
    <col min="2815" max="2815" width="11.5" style="37" customWidth="1"/>
    <col min="2816" max="2816" width="10.1640625" style="37" customWidth="1"/>
    <col min="2817" max="2817" width="18.1640625" style="37" customWidth="1"/>
    <col min="2818" max="2818" width="10.33203125" style="37" customWidth="1"/>
    <col min="2819" max="2820" width="8.83203125" style="37" customWidth="1"/>
    <col min="2821" max="2821" width="13.5" style="37" customWidth="1"/>
    <col min="2822" max="2822" width="12.6640625" style="37" customWidth="1"/>
    <col min="2823" max="2823" width="11.33203125" style="37" customWidth="1"/>
    <col min="2824" max="2824" width="12.6640625" style="37" customWidth="1"/>
    <col min="2825" max="2825" width="12.5" style="37" customWidth="1"/>
    <col min="2826" max="3067" width="9" style="37"/>
    <col min="3068" max="3068" width="2.83203125" style="37" customWidth="1"/>
    <col min="3069" max="3069" width="9" style="37" customWidth="1"/>
    <col min="3070" max="3070" width="12.6640625" style="37" customWidth="1"/>
    <col min="3071" max="3071" width="11.5" style="37" customWidth="1"/>
    <col min="3072" max="3072" width="10.1640625" style="37" customWidth="1"/>
    <col min="3073" max="3073" width="18.1640625" style="37" customWidth="1"/>
    <col min="3074" max="3074" width="10.33203125" style="37" customWidth="1"/>
    <col min="3075" max="3076" width="8.83203125" style="37" customWidth="1"/>
    <col min="3077" max="3077" width="13.5" style="37" customWidth="1"/>
    <col min="3078" max="3078" width="12.6640625" style="37" customWidth="1"/>
    <col min="3079" max="3079" width="11.33203125" style="37" customWidth="1"/>
    <col min="3080" max="3080" width="12.6640625" style="37" customWidth="1"/>
    <col min="3081" max="3081" width="12.5" style="37" customWidth="1"/>
    <col min="3082" max="3323" width="9" style="37"/>
    <col min="3324" max="3324" width="2.83203125" style="37" customWidth="1"/>
    <col min="3325" max="3325" width="9" style="37" customWidth="1"/>
    <col min="3326" max="3326" width="12.6640625" style="37" customWidth="1"/>
    <col min="3327" max="3327" width="11.5" style="37" customWidth="1"/>
    <col min="3328" max="3328" width="10.1640625" style="37" customWidth="1"/>
    <col min="3329" max="3329" width="18.1640625" style="37" customWidth="1"/>
    <col min="3330" max="3330" width="10.33203125" style="37" customWidth="1"/>
    <col min="3331" max="3332" width="8.83203125" style="37" customWidth="1"/>
    <col min="3333" max="3333" width="13.5" style="37" customWidth="1"/>
    <col min="3334" max="3334" width="12.6640625" style="37" customWidth="1"/>
    <col min="3335" max="3335" width="11.33203125" style="37" customWidth="1"/>
    <col min="3336" max="3336" width="12.6640625" style="37" customWidth="1"/>
    <col min="3337" max="3337" width="12.5" style="37" customWidth="1"/>
    <col min="3338" max="3579" width="9" style="37"/>
    <col min="3580" max="3580" width="2.83203125" style="37" customWidth="1"/>
    <col min="3581" max="3581" width="9" style="37" customWidth="1"/>
    <col min="3582" max="3582" width="12.6640625" style="37" customWidth="1"/>
    <col min="3583" max="3583" width="11.5" style="37" customWidth="1"/>
    <col min="3584" max="3584" width="10.1640625" style="37" customWidth="1"/>
    <col min="3585" max="3585" width="18.1640625" style="37" customWidth="1"/>
    <col min="3586" max="3586" width="10.33203125" style="37" customWidth="1"/>
    <col min="3587" max="3588" width="8.83203125" style="37" customWidth="1"/>
    <col min="3589" max="3589" width="13.5" style="37" customWidth="1"/>
    <col min="3590" max="3590" width="12.6640625" style="37" customWidth="1"/>
    <col min="3591" max="3591" width="11.33203125" style="37" customWidth="1"/>
    <col min="3592" max="3592" width="12.6640625" style="37" customWidth="1"/>
    <col min="3593" max="3593" width="12.5" style="37" customWidth="1"/>
    <col min="3594" max="3835" width="9" style="37"/>
    <col min="3836" max="3836" width="2.83203125" style="37" customWidth="1"/>
    <col min="3837" max="3837" width="9" style="37" customWidth="1"/>
    <col min="3838" max="3838" width="12.6640625" style="37" customWidth="1"/>
    <col min="3839" max="3839" width="11.5" style="37" customWidth="1"/>
    <col min="3840" max="3840" width="10.1640625" style="37" customWidth="1"/>
    <col min="3841" max="3841" width="18.1640625" style="37" customWidth="1"/>
    <col min="3842" max="3842" width="10.33203125" style="37" customWidth="1"/>
    <col min="3843" max="3844" width="8.83203125" style="37" customWidth="1"/>
    <col min="3845" max="3845" width="13.5" style="37" customWidth="1"/>
    <col min="3846" max="3846" width="12.6640625" style="37" customWidth="1"/>
    <col min="3847" max="3847" width="11.33203125" style="37" customWidth="1"/>
    <col min="3848" max="3848" width="12.6640625" style="37" customWidth="1"/>
    <col min="3849" max="3849" width="12.5" style="37" customWidth="1"/>
    <col min="3850" max="4091" width="9" style="37"/>
    <col min="4092" max="4092" width="2.83203125" style="37" customWidth="1"/>
    <col min="4093" max="4093" width="9" style="37" customWidth="1"/>
    <col min="4094" max="4094" width="12.6640625" style="37" customWidth="1"/>
    <col min="4095" max="4095" width="11.5" style="37" customWidth="1"/>
    <col min="4096" max="4096" width="10.1640625" style="37" customWidth="1"/>
    <col min="4097" max="4097" width="18.1640625" style="37" customWidth="1"/>
    <col min="4098" max="4098" width="10.33203125" style="37" customWidth="1"/>
    <col min="4099" max="4100" width="8.83203125" style="37" customWidth="1"/>
    <col min="4101" max="4101" width="13.5" style="37" customWidth="1"/>
    <col min="4102" max="4102" width="12.6640625" style="37" customWidth="1"/>
    <col min="4103" max="4103" width="11.33203125" style="37" customWidth="1"/>
    <col min="4104" max="4104" width="12.6640625" style="37" customWidth="1"/>
    <col min="4105" max="4105" width="12.5" style="37" customWidth="1"/>
    <col min="4106" max="4347" width="9" style="37"/>
    <col min="4348" max="4348" width="2.83203125" style="37" customWidth="1"/>
    <col min="4349" max="4349" width="9" style="37" customWidth="1"/>
    <col min="4350" max="4350" width="12.6640625" style="37" customWidth="1"/>
    <col min="4351" max="4351" width="11.5" style="37" customWidth="1"/>
    <col min="4352" max="4352" width="10.1640625" style="37" customWidth="1"/>
    <col min="4353" max="4353" width="18.1640625" style="37" customWidth="1"/>
    <col min="4354" max="4354" width="10.33203125" style="37" customWidth="1"/>
    <col min="4355" max="4356" width="8.83203125" style="37" customWidth="1"/>
    <col min="4357" max="4357" width="13.5" style="37" customWidth="1"/>
    <col min="4358" max="4358" width="12.6640625" style="37" customWidth="1"/>
    <col min="4359" max="4359" width="11.33203125" style="37" customWidth="1"/>
    <col min="4360" max="4360" width="12.6640625" style="37" customWidth="1"/>
    <col min="4361" max="4361" width="12.5" style="37" customWidth="1"/>
    <col min="4362" max="4603" width="9" style="37"/>
    <col min="4604" max="4604" width="2.83203125" style="37" customWidth="1"/>
    <col min="4605" max="4605" width="9" style="37" customWidth="1"/>
    <col min="4606" max="4606" width="12.6640625" style="37" customWidth="1"/>
    <col min="4607" max="4607" width="11.5" style="37" customWidth="1"/>
    <col min="4608" max="4608" width="10.1640625" style="37" customWidth="1"/>
    <col min="4609" max="4609" width="18.1640625" style="37" customWidth="1"/>
    <col min="4610" max="4610" width="10.33203125" style="37" customWidth="1"/>
    <col min="4611" max="4612" width="8.83203125" style="37" customWidth="1"/>
    <col min="4613" max="4613" width="13.5" style="37" customWidth="1"/>
    <col min="4614" max="4614" width="12.6640625" style="37" customWidth="1"/>
    <col min="4615" max="4615" width="11.33203125" style="37" customWidth="1"/>
    <col min="4616" max="4616" width="12.6640625" style="37" customWidth="1"/>
    <col min="4617" max="4617" width="12.5" style="37" customWidth="1"/>
    <col min="4618" max="4859" width="9" style="37"/>
    <col min="4860" max="4860" width="2.83203125" style="37" customWidth="1"/>
    <col min="4861" max="4861" width="9" style="37" customWidth="1"/>
    <col min="4862" max="4862" width="12.6640625" style="37" customWidth="1"/>
    <col min="4863" max="4863" width="11.5" style="37" customWidth="1"/>
    <col min="4864" max="4864" width="10.1640625" style="37" customWidth="1"/>
    <col min="4865" max="4865" width="18.1640625" style="37" customWidth="1"/>
    <col min="4866" max="4866" width="10.33203125" style="37" customWidth="1"/>
    <col min="4867" max="4868" width="8.83203125" style="37" customWidth="1"/>
    <col min="4869" max="4869" width="13.5" style="37" customWidth="1"/>
    <col min="4870" max="4870" width="12.6640625" style="37" customWidth="1"/>
    <col min="4871" max="4871" width="11.33203125" style="37" customWidth="1"/>
    <col min="4872" max="4872" width="12.6640625" style="37" customWidth="1"/>
    <col min="4873" max="4873" width="12.5" style="37" customWidth="1"/>
    <col min="4874" max="5115" width="9" style="37"/>
    <col min="5116" max="5116" width="2.83203125" style="37" customWidth="1"/>
    <col min="5117" max="5117" width="9" style="37" customWidth="1"/>
    <col min="5118" max="5118" width="12.6640625" style="37" customWidth="1"/>
    <col min="5119" max="5119" width="11.5" style="37" customWidth="1"/>
    <col min="5120" max="5120" width="10.1640625" style="37" customWidth="1"/>
    <col min="5121" max="5121" width="18.1640625" style="37" customWidth="1"/>
    <col min="5122" max="5122" width="10.33203125" style="37" customWidth="1"/>
    <col min="5123" max="5124" width="8.83203125" style="37" customWidth="1"/>
    <col min="5125" max="5125" width="13.5" style="37" customWidth="1"/>
    <col min="5126" max="5126" width="12.6640625" style="37" customWidth="1"/>
    <col min="5127" max="5127" width="11.33203125" style="37" customWidth="1"/>
    <col min="5128" max="5128" width="12.6640625" style="37" customWidth="1"/>
    <col min="5129" max="5129" width="12.5" style="37" customWidth="1"/>
    <col min="5130" max="5371" width="9" style="37"/>
    <col min="5372" max="5372" width="2.83203125" style="37" customWidth="1"/>
    <col min="5373" max="5373" width="9" style="37" customWidth="1"/>
    <col min="5374" max="5374" width="12.6640625" style="37" customWidth="1"/>
    <col min="5375" max="5375" width="11.5" style="37" customWidth="1"/>
    <col min="5376" max="5376" width="10.1640625" style="37" customWidth="1"/>
    <col min="5377" max="5377" width="18.1640625" style="37" customWidth="1"/>
    <col min="5378" max="5378" width="10.33203125" style="37" customWidth="1"/>
    <col min="5379" max="5380" width="8.83203125" style="37" customWidth="1"/>
    <col min="5381" max="5381" width="13.5" style="37" customWidth="1"/>
    <col min="5382" max="5382" width="12.6640625" style="37" customWidth="1"/>
    <col min="5383" max="5383" width="11.33203125" style="37" customWidth="1"/>
    <col min="5384" max="5384" width="12.6640625" style="37" customWidth="1"/>
    <col min="5385" max="5385" width="12.5" style="37" customWidth="1"/>
    <col min="5386" max="5627" width="9" style="37"/>
    <col min="5628" max="5628" width="2.83203125" style="37" customWidth="1"/>
    <col min="5629" max="5629" width="9" style="37" customWidth="1"/>
    <col min="5630" max="5630" width="12.6640625" style="37" customWidth="1"/>
    <col min="5631" max="5631" width="11.5" style="37" customWidth="1"/>
    <col min="5632" max="5632" width="10.1640625" style="37" customWidth="1"/>
    <col min="5633" max="5633" width="18.1640625" style="37" customWidth="1"/>
    <col min="5634" max="5634" width="10.33203125" style="37" customWidth="1"/>
    <col min="5635" max="5636" width="8.83203125" style="37" customWidth="1"/>
    <col min="5637" max="5637" width="13.5" style="37" customWidth="1"/>
    <col min="5638" max="5638" width="12.6640625" style="37" customWidth="1"/>
    <col min="5639" max="5639" width="11.33203125" style="37" customWidth="1"/>
    <col min="5640" max="5640" width="12.6640625" style="37" customWidth="1"/>
    <col min="5641" max="5641" width="12.5" style="37" customWidth="1"/>
    <col min="5642" max="5883" width="9" style="37"/>
    <col min="5884" max="5884" width="2.83203125" style="37" customWidth="1"/>
    <col min="5885" max="5885" width="9" style="37" customWidth="1"/>
    <col min="5886" max="5886" width="12.6640625" style="37" customWidth="1"/>
    <col min="5887" max="5887" width="11.5" style="37" customWidth="1"/>
    <col min="5888" max="5888" width="10.1640625" style="37" customWidth="1"/>
    <col min="5889" max="5889" width="18.1640625" style="37" customWidth="1"/>
    <col min="5890" max="5890" width="10.33203125" style="37" customWidth="1"/>
    <col min="5891" max="5892" width="8.83203125" style="37" customWidth="1"/>
    <col min="5893" max="5893" width="13.5" style="37" customWidth="1"/>
    <col min="5894" max="5894" width="12.6640625" style="37" customWidth="1"/>
    <col min="5895" max="5895" width="11.33203125" style="37" customWidth="1"/>
    <col min="5896" max="5896" width="12.6640625" style="37" customWidth="1"/>
    <col min="5897" max="5897" width="12.5" style="37" customWidth="1"/>
    <col min="5898" max="6139" width="9" style="37"/>
    <col min="6140" max="6140" width="2.83203125" style="37" customWidth="1"/>
    <col min="6141" max="6141" width="9" style="37" customWidth="1"/>
    <col min="6142" max="6142" width="12.6640625" style="37" customWidth="1"/>
    <col min="6143" max="6143" width="11.5" style="37" customWidth="1"/>
    <col min="6144" max="6144" width="10.1640625" style="37" customWidth="1"/>
    <col min="6145" max="6145" width="18.1640625" style="37" customWidth="1"/>
    <col min="6146" max="6146" width="10.33203125" style="37" customWidth="1"/>
    <col min="6147" max="6148" width="8.83203125" style="37" customWidth="1"/>
    <col min="6149" max="6149" width="13.5" style="37" customWidth="1"/>
    <col min="6150" max="6150" width="12.6640625" style="37" customWidth="1"/>
    <col min="6151" max="6151" width="11.33203125" style="37" customWidth="1"/>
    <col min="6152" max="6152" width="12.6640625" style="37" customWidth="1"/>
    <col min="6153" max="6153" width="12.5" style="37" customWidth="1"/>
    <col min="6154" max="6395" width="9" style="37"/>
    <col min="6396" max="6396" width="2.83203125" style="37" customWidth="1"/>
    <col min="6397" max="6397" width="9" style="37" customWidth="1"/>
    <col min="6398" max="6398" width="12.6640625" style="37" customWidth="1"/>
    <col min="6399" max="6399" width="11.5" style="37" customWidth="1"/>
    <col min="6400" max="6400" width="10.1640625" style="37" customWidth="1"/>
    <col min="6401" max="6401" width="18.1640625" style="37" customWidth="1"/>
    <col min="6402" max="6402" width="10.33203125" style="37" customWidth="1"/>
    <col min="6403" max="6404" width="8.83203125" style="37" customWidth="1"/>
    <col min="6405" max="6405" width="13.5" style="37" customWidth="1"/>
    <col min="6406" max="6406" width="12.6640625" style="37" customWidth="1"/>
    <col min="6407" max="6407" width="11.33203125" style="37" customWidth="1"/>
    <col min="6408" max="6408" width="12.6640625" style="37" customWidth="1"/>
    <col min="6409" max="6409" width="12.5" style="37" customWidth="1"/>
    <col min="6410" max="6651" width="9" style="37"/>
    <col min="6652" max="6652" width="2.83203125" style="37" customWidth="1"/>
    <col min="6653" max="6653" width="9" style="37" customWidth="1"/>
    <col min="6654" max="6654" width="12.6640625" style="37" customWidth="1"/>
    <col min="6655" max="6655" width="11.5" style="37" customWidth="1"/>
    <col min="6656" max="6656" width="10.1640625" style="37" customWidth="1"/>
    <col min="6657" max="6657" width="18.1640625" style="37" customWidth="1"/>
    <col min="6658" max="6658" width="10.33203125" style="37" customWidth="1"/>
    <col min="6659" max="6660" width="8.83203125" style="37" customWidth="1"/>
    <col min="6661" max="6661" width="13.5" style="37" customWidth="1"/>
    <col min="6662" max="6662" width="12.6640625" style="37" customWidth="1"/>
    <col min="6663" max="6663" width="11.33203125" style="37" customWidth="1"/>
    <col min="6664" max="6664" width="12.6640625" style="37" customWidth="1"/>
    <col min="6665" max="6665" width="12.5" style="37" customWidth="1"/>
    <col min="6666" max="6907" width="9" style="37"/>
    <col min="6908" max="6908" width="2.83203125" style="37" customWidth="1"/>
    <col min="6909" max="6909" width="9" style="37" customWidth="1"/>
    <col min="6910" max="6910" width="12.6640625" style="37" customWidth="1"/>
    <col min="6911" max="6911" width="11.5" style="37" customWidth="1"/>
    <col min="6912" max="6912" width="10.1640625" style="37" customWidth="1"/>
    <col min="6913" max="6913" width="18.1640625" style="37" customWidth="1"/>
    <col min="6914" max="6914" width="10.33203125" style="37" customWidth="1"/>
    <col min="6915" max="6916" width="8.83203125" style="37" customWidth="1"/>
    <col min="6917" max="6917" width="13.5" style="37" customWidth="1"/>
    <col min="6918" max="6918" width="12.6640625" style="37" customWidth="1"/>
    <col min="6919" max="6919" width="11.33203125" style="37" customWidth="1"/>
    <col min="6920" max="6920" width="12.6640625" style="37" customWidth="1"/>
    <col min="6921" max="6921" width="12.5" style="37" customWidth="1"/>
    <col min="6922" max="7163" width="9" style="37"/>
    <col min="7164" max="7164" width="2.83203125" style="37" customWidth="1"/>
    <col min="7165" max="7165" width="9" style="37" customWidth="1"/>
    <col min="7166" max="7166" width="12.6640625" style="37" customWidth="1"/>
    <col min="7167" max="7167" width="11.5" style="37" customWidth="1"/>
    <col min="7168" max="7168" width="10.1640625" style="37" customWidth="1"/>
    <col min="7169" max="7169" width="18.1640625" style="37" customWidth="1"/>
    <col min="7170" max="7170" width="10.33203125" style="37" customWidth="1"/>
    <col min="7171" max="7172" width="8.83203125" style="37" customWidth="1"/>
    <col min="7173" max="7173" width="13.5" style="37" customWidth="1"/>
    <col min="7174" max="7174" width="12.6640625" style="37" customWidth="1"/>
    <col min="7175" max="7175" width="11.33203125" style="37" customWidth="1"/>
    <col min="7176" max="7176" width="12.6640625" style="37" customWidth="1"/>
    <col min="7177" max="7177" width="12.5" style="37" customWidth="1"/>
    <col min="7178" max="7419" width="9" style="37"/>
    <col min="7420" max="7420" width="2.83203125" style="37" customWidth="1"/>
    <col min="7421" max="7421" width="9" style="37" customWidth="1"/>
    <col min="7422" max="7422" width="12.6640625" style="37" customWidth="1"/>
    <col min="7423" max="7423" width="11.5" style="37" customWidth="1"/>
    <col min="7424" max="7424" width="10.1640625" style="37" customWidth="1"/>
    <col min="7425" max="7425" width="18.1640625" style="37" customWidth="1"/>
    <col min="7426" max="7426" width="10.33203125" style="37" customWidth="1"/>
    <col min="7427" max="7428" width="8.83203125" style="37" customWidth="1"/>
    <col min="7429" max="7429" width="13.5" style="37" customWidth="1"/>
    <col min="7430" max="7430" width="12.6640625" style="37" customWidth="1"/>
    <col min="7431" max="7431" width="11.33203125" style="37" customWidth="1"/>
    <col min="7432" max="7432" width="12.6640625" style="37" customWidth="1"/>
    <col min="7433" max="7433" width="12.5" style="37" customWidth="1"/>
    <col min="7434" max="7675" width="9" style="37"/>
    <col min="7676" max="7676" width="2.83203125" style="37" customWidth="1"/>
    <col min="7677" max="7677" width="9" style="37" customWidth="1"/>
    <col min="7678" max="7678" width="12.6640625" style="37" customWidth="1"/>
    <col min="7679" max="7679" width="11.5" style="37" customWidth="1"/>
    <col min="7680" max="7680" width="10.1640625" style="37" customWidth="1"/>
    <col min="7681" max="7681" width="18.1640625" style="37" customWidth="1"/>
    <col min="7682" max="7682" width="10.33203125" style="37" customWidth="1"/>
    <col min="7683" max="7684" width="8.83203125" style="37" customWidth="1"/>
    <col min="7685" max="7685" width="13.5" style="37" customWidth="1"/>
    <col min="7686" max="7686" width="12.6640625" style="37" customWidth="1"/>
    <col min="7687" max="7687" width="11.33203125" style="37" customWidth="1"/>
    <col min="7688" max="7688" width="12.6640625" style="37" customWidth="1"/>
    <col min="7689" max="7689" width="12.5" style="37" customWidth="1"/>
    <col min="7690" max="7931" width="9" style="37"/>
    <col min="7932" max="7932" width="2.83203125" style="37" customWidth="1"/>
    <col min="7933" max="7933" width="9" style="37" customWidth="1"/>
    <col min="7934" max="7934" width="12.6640625" style="37" customWidth="1"/>
    <col min="7935" max="7935" width="11.5" style="37" customWidth="1"/>
    <col min="7936" max="7936" width="10.1640625" style="37" customWidth="1"/>
    <col min="7937" max="7937" width="18.1640625" style="37" customWidth="1"/>
    <col min="7938" max="7938" width="10.33203125" style="37" customWidth="1"/>
    <col min="7939" max="7940" width="8.83203125" style="37" customWidth="1"/>
    <col min="7941" max="7941" width="13.5" style="37" customWidth="1"/>
    <col min="7942" max="7942" width="12.6640625" style="37" customWidth="1"/>
    <col min="7943" max="7943" width="11.33203125" style="37" customWidth="1"/>
    <col min="7944" max="7944" width="12.6640625" style="37" customWidth="1"/>
    <col min="7945" max="7945" width="12.5" style="37" customWidth="1"/>
    <col min="7946" max="8187" width="9" style="37"/>
    <col min="8188" max="8188" width="2.83203125" style="37" customWidth="1"/>
    <col min="8189" max="8189" width="9" style="37" customWidth="1"/>
    <col min="8190" max="8190" width="12.6640625" style="37" customWidth="1"/>
    <col min="8191" max="8191" width="11.5" style="37" customWidth="1"/>
    <col min="8192" max="8192" width="10.1640625" style="37" customWidth="1"/>
    <col min="8193" max="8193" width="18.1640625" style="37" customWidth="1"/>
    <col min="8194" max="8194" width="10.33203125" style="37" customWidth="1"/>
    <col min="8195" max="8196" width="8.83203125" style="37" customWidth="1"/>
    <col min="8197" max="8197" width="13.5" style="37" customWidth="1"/>
    <col min="8198" max="8198" width="12.6640625" style="37" customWidth="1"/>
    <col min="8199" max="8199" width="11.33203125" style="37" customWidth="1"/>
    <col min="8200" max="8200" width="12.6640625" style="37" customWidth="1"/>
    <col min="8201" max="8201" width="12.5" style="37" customWidth="1"/>
    <col min="8202" max="8443" width="9" style="37"/>
    <col min="8444" max="8444" width="2.83203125" style="37" customWidth="1"/>
    <col min="8445" max="8445" width="9" style="37" customWidth="1"/>
    <col min="8446" max="8446" width="12.6640625" style="37" customWidth="1"/>
    <col min="8447" max="8447" width="11.5" style="37" customWidth="1"/>
    <col min="8448" max="8448" width="10.1640625" style="37" customWidth="1"/>
    <col min="8449" max="8449" width="18.1640625" style="37" customWidth="1"/>
    <col min="8450" max="8450" width="10.33203125" style="37" customWidth="1"/>
    <col min="8451" max="8452" width="8.83203125" style="37" customWidth="1"/>
    <col min="8453" max="8453" width="13.5" style="37" customWidth="1"/>
    <col min="8454" max="8454" width="12.6640625" style="37" customWidth="1"/>
    <col min="8455" max="8455" width="11.33203125" style="37" customWidth="1"/>
    <col min="8456" max="8456" width="12.6640625" style="37" customWidth="1"/>
    <col min="8457" max="8457" width="12.5" style="37" customWidth="1"/>
    <col min="8458" max="8699" width="9" style="37"/>
    <col min="8700" max="8700" width="2.83203125" style="37" customWidth="1"/>
    <col min="8701" max="8701" width="9" style="37" customWidth="1"/>
    <col min="8702" max="8702" width="12.6640625" style="37" customWidth="1"/>
    <col min="8703" max="8703" width="11.5" style="37" customWidth="1"/>
    <col min="8704" max="8704" width="10.1640625" style="37" customWidth="1"/>
    <col min="8705" max="8705" width="18.1640625" style="37" customWidth="1"/>
    <col min="8706" max="8706" width="10.33203125" style="37" customWidth="1"/>
    <col min="8707" max="8708" width="8.83203125" style="37" customWidth="1"/>
    <col min="8709" max="8709" width="13.5" style="37" customWidth="1"/>
    <col min="8710" max="8710" width="12.6640625" style="37" customWidth="1"/>
    <col min="8711" max="8711" width="11.33203125" style="37" customWidth="1"/>
    <col min="8712" max="8712" width="12.6640625" style="37" customWidth="1"/>
    <col min="8713" max="8713" width="12.5" style="37" customWidth="1"/>
    <col min="8714" max="8955" width="9" style="37"/>
    <col min="8956" max="8956" width="2.83203125" style="37" customWidth="1"/>
    <col min="8957" max="8957" width="9" style="37" customWidth="1"/>
    <col min="8958" max="8958" width="12.6640625" style="37" customWidth="1"/>
    <col min="8959" max="8959" width="11.5" style="37" customWidth="1"/>
    <col min="8960" max="8960" width="10.1640625" style="37" customWidth="1"/>
    <col min="8961" max="8961" width="18.1640625" style="37" customWidth="1"/>
    <col min="8962" max="8962" width="10.33203125" style="37" customWidth="1"/>
    <col min="8963" max="8964" width="8.83203125" style="37" customWidth="1"/>
    <col min="8965" max="8965" width="13.5" style="37" customWidth="1"/>
    <col min="8966" max="8966" width="12.6640625" style="37" customWidth="1"/>
    <col min="8967" max="8967" width="11.33203125" style="37" customWidth="1"/>
    <col min="8968" max="8968" width="12.6640625" style="37" customWidth="1"/>
    <col min="8969" max="8969" width="12.5" style="37" customWidth="1"/>
    <col min="8970" max="9211" width="9" style="37"/>
    <col min="9212" max="9212" width="2.83203125" style="37" customWidth="1"/>
    <col min="9213" max="9213" width="9" style="37" customWidth="1"/>
    <col min="9214" max="9214" width="12.6640625" style="37" customWidth="1"/>
    <col min="9215" max="9215" width="11.5" style="37" customWidth="1"/>
    <col min="9216" max="9216" width="10.1640625" style="37" customWidth="1"/>
    <col min="9217" max="9217" width="18.1640625" style="37" customWidth="1"/>
    <col min="9218" max="9218" width="10.33203125" style="37" customWidth="1"/>
    <col min="9219" max="9220" width="8.83203125" style="37" customWidth="1"/>
    <col min="9221" max="9221" width="13.5" style="37" customWidth="1"/>
    <col min="9222" max="9222" width="12.6640625" style="37" customWidth="1"/>
    <col min="9223" max="9223" width="11.33203125" style="37" customWidth="1"/>
    <col min="9224" max="9224" width="12.6640625" style="37" customWidth="1"/>
    <col min="9225" max="9225" width="12.5" style="37" customWidth="1"/>
    <col min="9226" max="9467" width="9" style="37"/>
    <col min="9468" max="9468" width="2.83203125" style="37" customWidth="1"/>
    <col min="9469" max="9469" width="9" style="37" customWidth="1"/>
    <col min="9470" max="9470" width="12.6640625" style="37" customWidth="1"/>
    <col min="9471" max="9471" width="11.5" style="37" customWidth="1"/>
    <col min="9472" max="9472" width="10.1640625" style="37" customWidth="1"/>
    <col min="9473" max="9473" width="18.1640625" style="37" customWidth="1"/>
    <col min="9474" max="9474" width="10.33203125" style="37" customWidth="1"/>
    <col min="9475" max="9476" width="8.83203125" style="37" customWidth="1"/>
    <col min="9477" max="9477" width="13.5" style="37" customWidth="1"/>
    <col min="9478" max="9478" width="12.6640625" style="37" customWidth="1"/>
    <col min="9479" max="9479" width="11.33203125" style="37" customWidth="1"/>
    <col min="9480" max="9480" width="12.6640625" style="37" customWidth="1"/>
    <col min="9481" max="9481" width="12.5" style="37" customWidth="1"/>
    <col min="9482" max="9723" width="9" style="37"/>
    <col min="9724" max="9724" width="2.83203125" style="37" customWidth="1"/>
    <col min="9725" max="9725" width="9" style="37" customWidth="1"/>
    <col min="9726" max="9726" width="12.6640625" style="37" customWidth="1"/>
    <col min="9727" max="9727" width="11.5" style="37" customWidth="1"/>
    <col min="9728" max="9728" width="10.1640625" style="37" customWidth="1"/>
    <col min="9729" max="9729" width="18.1640625" style="37" customWidth="1"/>
    <col min="9730" max="9730" width="10.33203125" style="37" customWidth="1"/>
    <col min="9731" max="9732" width="8.83203125" style="37" customWidth="1"/>
    <col min="9733" max="9733" width="13.5" style="37" customWidth="1"/>
    <col min="9734" max="9734" width="12.6640625" style="37" customWidth="1"/>
    <col min="9735" max="9735" width="11.33203125" style="37" customWidth="1"/>
    <col min="9736" max="9736" width="12.6640625" style="37" customWidth="1"/>
    <col min="9737" max="9737" width="12.5" style="37" customWidth="1"/>
    <col min="9738" max="9979" width="9" style="37"/>
    <col min="9980" max="9980" width="2.83203125" style="37" customWidth="1"/>
    <col min="9981" max="9981" width="9" style="37" customWidth="1"/>
    <col min="9982" max="9982" width="12.6640625" style="37" customWidth="1"/>
    <col min="9983" max="9983" width="11.5" style="37" customWidth="1"/>
    <col min="9984" max="9984" width="10.1640625" style="37" customWidth="1"/>
    <col min="9985" max="9985" width="18.1640625" style="37" customWidth="1"/>
    <col min="9986" max="9986" width="10.33203125" style="37" customWidth="1"/>
    <col min="9987" max="9988" width="8.83203125" style="37" customWidth="1"/>
    <col min="9989" max="9989" width="13.5" style="37" customWidth="1"/>
    <col min="9990" max="9990" width="12.6640625" style="37" customWidth="1"/>
    <col min="9991" max="9991" width="11.33203125" style="37" customWidth="1"/>
    <col min="9992" max="9992" width="12.6640625" style="37" customWidth="1"/>
    <col min="9993" max="9993" width="12.5" style="37" customWidth="1"/>
    <col min="9994" max="10235" width="9" style="37"/>
    <col min="10236" max="10236" width="2.83203125" style="37" customWidth="1"/>
    <col min="10237" max="10237" width="9" style="37" customWidth="1"/>
    <col min="10238" max="10238" width="12.6640625" style="37" customWidth="1"/>
    <col min="10239" max="10239" width="11.5" style="37" customWidth="1"/>
    <col min="10240" max="10240" width="10.1640625" style="37" customWidth="1"/>
    <col min="10241" max="10241" width="18.1640625" style="37" customWidth="1"/>
    <col min="10242" max="10242" width="10.33203125" style="37" customWidth="1"/>
    <col min="10243" max="10244" width="8.83203125" style="37" customWidth="1"/>
    <col min="10245" max="10245" width="13.5" style="37" customWidth="1"/>
    <col min="10246" max="10246" width="12.6640625" style="37" customWidth="1"/>
    <col min="10247" max="10247" width="11.33203125" style="37" customWidth="1"/>
    <col min="10248" max="10248" width="12.6640625" style="37" customWidth="1"/>
    <col min="10249" max="10249" width="12.5" style="37" customWidth="1"/>
    <col min="10250" max="10491" width="9" style="37"/>
    <col min="10492" max="10492" width="2.83203125" style="37" customWidth="1"/>
    <col min="10493" max="10493" width="9" style="37" customWidth="1"/>
    <col min="10494" max="10494" width="12.6640625" style="37" customWidth="1"/>
    <col min="10495" max="10495" width="11.5" style="37" customWidth="1"/>
    <col min="10496" max="10496" width="10.1640625" style="37" customWidth="1"/>
    <col min="10497" max="10497" width="18.1640625" style="37" customWidth="1"/>
    <col min="10498" max="10498" width="10.33203125" style="37" customWidth="1"/>
    <col min="10499" max="10500" width="8.83203125" style="37" customWidth="1"/>
    <col min="10501" max="10501" width="13.5" style="37" customWidth="1"/>
    <col min="10502" max="10502" width="12.6640625" style="37" customWidth="1"/>
    <col min="10503" max="10503" width="11.33203125" style="37" customWidth="1"/>
    <col min="10504" max="10504" width="12.6640625" style="37" customWidth="1"/>
    <col min="10505" max="10505" width="12.5" style="37" customWidth="1"/>
    <col min="10506" max="10747" width="9" style="37"/>
    <col min="10748" max="10748" width="2.83203125" style="37" customWidth="1"/>
    <col min="10749" max="10749" width="9" style="37" customWidth="1"/>
    <col min="10750" max="10750" width="12.6640625" style="37" customWidth="1"/>
    <col min="10751" max="10751" width="11.5" style="37" customWidth="1"/>
    <col min="10752" max="10752" width="10.1640625" style="37" customWidth="1"/>
    <col min="10753" max="10753" width="18.1640625" style="37" customWidth="1"/>
    <col min="10754" max="10754" width="10.33203125" style="37" customWidth="1"/>
    <col min="10755" max="10756" width="8.83203125" style="37" customWidth="1"/>
    <col min="10757" max="10757" width="13.5" style="37" customWidth="1"/>
    <col min="10758" max="10758" width="12.6640625" style="37" customWidth="1"/>
    <col min="10759" max="10759" width="11.33203125" style="37" customWidth="1"/>
    <col min="10760" max="10760" width="12.6640625" style="37" customWidth="1"/>
    <col min="10761" max="10761" width="12.5" style="37" customWidth="1"/>
    <col min="10762" max="11003" width="9" style="37"/>
    <col min="11004" max="11004" width="2.83203125" style="37" customWidth="1"/>
    <col min="11005" max="11005" width="9" style="37" customWidth="1"/>
    <col min="11006" max="11006" width="12.6640625" style="37" customWidth="1"/>
    <col min="11007" max="11007" width="11.5" style="37" customWidth="1"/>
    <col min="11008" max="11008" width="10.1640625" style="37" customWidth="1"/>
    <col min="11009" max="11009" width="18.1640625" style="37" customWidth="1"/>
    <col min="11010" max="11010" width="10.33203125" style="37" customWidth="1"/>
    <col min="11011" max="11012" width="8.83203125" style="37" customWidth="1"/>
    <col min="11013" max="11013" width="13.5" style="37" customWidth="1"/>
    <col min="11014" max="11014" width="12.6640625" style="37" customWidth="1"/>
    <col min="11015" max="11015" width="11.33203125" style="37" customWidth="1"/>
    <col min="11016" max="11016" width="12.6640625" style="37" customWidth="1"/>
    <col min="11017" max="11017" width="12.5" style="37" customWidth="1"/>
    <col min="11018" max="11259" width="9" style="37"/>
    <col min="11260" max="11260" width="2.83203125" style="37" customWidth="1"/>
    <col min="11261" max="11261" width="9" style="37" customWidth="1"/>
    <col min="11262" max="11262" width="12.6640625" style="37" customWidth="1"/>
    <col min="11263" max="11263" width="11.5" style="37" customWidth="1"/>
    <col min="11264" max="11264" width="10.1640625" style="37" customWidth="1"/>
    <col min="11265" max="11265" width="18.1640625" style="37" customWidth="1"/>
    <col min="11266" max="11266" width="10.33203125" style="37" customWidth="1"/>
    <col min="11267" max="11268" width="8.83203125" style="37" customWidth="1"/>
    <col min="11269" max="11269" width="13.5" style="37" customWidth="1"/>
    <col min="11270" max="11270" width="12.6640625" style="37" customWidth="1"/>
    <col min="11271" max="11271" width="11.33203125" style="37" customWidth="1"/>
    <col min="11272" max="11272" width="12.6640625" style="37" customWidth="1"/>
    <col min="11273" max="11273" width="12.5" style="37" customWidth="1"/>
    <col min="11274" max="11515" width="9" style="37"/>
    <col min="11516" max="11516" width="2.83203125" style="37" customWidth="1"/>
    <col min="11517" max="11517" width="9" style="37" customWidth="1"/>
    <col min="11518" max="11518" width="12.6640625" style="37" customWidth="1"/>
    <col min="11519" max="11519" width="11.5" style="37" customWidth="1"/>
    <col min="11520" max="11520" width="10.1640625" style="37" customWidth="1"/>
    <col min="11521" max="11521" width="18.1640625" style="37" customWidth="1"/>
    <col min="11522" max="11522" width="10.33203125" style="37" customWidth="1"/>
    <col min="11523" max="11524" width="8.83203125" style="37" customWidth="1"/>
    <col min="11525" max="11525" width="13.5" style="37" customWidth="1"/>
    <col min="11526" max="11526" width="12.6640625" style="37" customWidth="1"/>
    <col min="11527" max="11527" width="11.33203125" style="37" customWidth="1"/>
    <col min="11528" max="11528" width="12.6640625" style="37" customWidth="1"/>
    <col min="11529" max="11529" width="12.5" style="37" customWidth="1"/>
    <col min="11530" max="11771" width="9" style="37"/>
    <col min="11772" max="11772" width="2.83203125" style="37" customWidth="1"/>
    <col min="11773" max="11773" width="9" style="37" customWidth="1"/>
    <col min="11774" max="11774" width="12.6640625" style="37" customWidth="1"/>
    <col min="11775" max="11775" width="11.5" style="37" customWidth="1"/>
    <col min="11776" max="11776" width="10.1640625" style="37" customWidth="1"/>
    <col min="11777" max="11777" width="18.1640625" style="37" customWidth="1"/>
    <col min="11778" max="11778" width="10.33203125" style="37" customWidth="1"/>
    <col min="11779" max="11780" width="8.83203125" style="37" customWidth="1"/>
    <col min="11781" max="11781" width="13.5" style="37" customWidth="1"/>
    <col min="11782" max="11782" width="12.6640625" style="37" customWidth="1"/>
    <col min="11783" max="11783" width="11.33203125" style="37" customWidth="1"/>
    <col min="11784" max="11784" width="12.6640625" style="37" customWidth="1"/>
    <col min="11785" max="11785" width="12.5" style="37" customWidth="1"/>
    <col min="11786" max="12027" width="9" style="37"/>
    <col min="12028" max="12028" width="2.83203125" style="37" customWidth="1"/>
    <col min="12029" max="12029" width="9" style="37" customWidth="1"/>
    <col min="12030" max="12030" width="12.6640625" style="37" customWidth="1"/>
    <col min="12031" max="12031" width="11.5" style="37" customWidth="1"/>
    <col min="12032" max="12032" width="10.1640625" style="37" customWidth="1"/>
    <col min="12033" max="12033" width="18.1640625" style="37" customWidth="1"/>
    <col min="12034" max="12034" width="10.33203125" style="37" customWidth="1"/>
    <col min="12035" max="12036" width="8.83203125" style="37" customWidth="1"/>
    <col min="12037" max="12037" width="13.5" style="37" customWidth="1"/>
    <col min="12038" max="12038" width="12.6640625" style="37" customWidth="1"/>
    <col min="12039" max="12039" width="11.33203125" style="37" customWidth="1"/>
    <col min="12040" max="12040" width="12.6640625" style="37" customWidth="1"/>
    <col min="12041" max="12041" width="12.5" style="37" customWidth="1"/>
    <col min="12042" max="12283" width="9" style="37"/>
    <col min="12284" max="12284" width="2.83203125" style="37" customWidth="1"/>
    <col min="12285" max="12285" width="9" style="37" customWidth="1"/>
    <col min="12286" max="12286" width="12.6640625" style="37" customWidth="1"/>
    <col min="12287" max="12287" width="11.5" style="37" customWidth="1"/>
    <col min="12288" max="12288" width="10.1640625" style="37" customWidth="1"/>
    <col min="12289" max="12289" width="18.1640625" style="37" customWidth="1"/>
    <col min="12290" max="12290" width="10.33203125" style="37" customWidth="1"/>
    <col min="12291" max="12292" width="8.83203125" style="37" customWidth="1"/>
    <col min="12293" max="12293" width="13.5" style="37" customWidth="1"/>
    <col min="12294" max="12294" width="12.6640625" style="37" customWidth="1"/>
    <col min="12295" max="12295" width="11.33203125" style="37" customWidth="1"/>
    <col min="12296" max="12296" width="12.6640625" style="37" customWidth="1"/>
    <col min="12297" max="12297" width="12.5" style="37" customWidth="1"/>
    <col min="12298" max="12539" width="9" style="37"/>
    <col min="12540" max="12540" width="2.83203125" style="37" customWidth="1"/>
    <col min="12541" max="12541" width="9" style="37" customWidth="1"/>
    <col min="12542" max="12542" width="12.6640625" style="37" customWidth="1"/>
    <col min="12543" max="12543" width="11.5" style="37" customWidth="1"/>
    <col min="12544" max="12544" width="10.1640625" style="37" customWidth="1"/>
    <col min="12545" max="12545" width="18.1640625" style="37" customWidth="1"/>
    <col min="12546" max="12546" width="10.33203125" style="37" customWidth="1"/>
    <col min="12547" max="12548" width="8.83203125" style="37" customWidth="1"/>
    <col min="12549" max="12549" width="13.5" style="37" customWidth="1"/>
    <col min="12550" max="12550" width="12.6640625" style="37" customWidth="1"/>
    <col min="12551" max="12551" width="11.33203125" style="37" customWidth="1"/>
    <col min="12552" max="12552" width="12.6640625" style="37" customWidth="1"/>
    <col min="12553" max="12553" width="12.5" style="37" customWidth="1"/>
    <col min="12554" max="12795" width="9" style="37"/>
    <col min="12796" max="12796" width="2.83203125" style="37" customWidth="1"/>
    <col min="12797" max="12797" width="9" style="37" customWidth="1"/>
    <col min="12798" max="12798" width="12.6640625" style="37" customWidth="1"/>
    <col min="12799" max="12799" width="11.5" style="37" customWidth="1"/>
    <col min="12800" max="12800" width="10.1640625" style="37" customWidth="1"/>
    <col min="12801" max="12801" width="18.1640625" style="37" customWidth="1"/>
    <col min="12802" max="12802" width="10.33203125" style="37" customWidth="1"/>
    <col min="12803" max="12804" width="8.83203125" style="37" customWidth="1"/>
    <col min="12805" max="12805" width="13.5" style="37" customWidth="1"/>
    <col min="12806" max="12806" width="12.6640625" style="37" customWidth="1"/>
    <col min="12807" max="12807" width="11.33203125" style="37" customWidth="1"/>
    <col min="12808" max="12808" width="12.6640625" style="37" customWidth="1"/>
    <col min="12809" max="12809" width="12.5" style="37" customWidth="1"/>
    <col min="12810" max="13051" width="9" style="37"/>
    <col min="13052" max="13052" width="2.83203125" style="37" customWidth="1"/>
    <col min="13053" max="13053" width="9" style="37" customWidth="1"/>
    <col min="13054" max="13054" width="12.6640625" style="37" customWidth="1"/>
    <col min="13055" max="13055" width="11.5" style="37" customWidth="1"/>
    <col min="13056" max="13056" width="10.1640625" style="37" customWidth="1"/>
    <col min="13057" max="13057" width="18.1640625" style="37" customWidth="1"/>
    <col min="13058" max="13058" width="10.33203125" style="37" customWidth="1"/>
    <col min="13059" max="13060" width="8.83203125" style="37" customWidth="1"/>
    <col min="13061" max="13061" width="13.5" style="37" customWidth="1"/>
    <col min="13062" max="13062" width="12.6640625" style="37" customWidth="1"/>
    <col min="13063" max="13063" width="11.33203125" style="37" customWidth="1"/>
    <col min="13064" max="13064" width="12.6640625" style="37" customWidth="1"/>
    <col min="13065" max="13065" width="12.5" style="37" customWidth="1"/>
    <col min="13066" max="13307" width="9" style="37"/>
    <col min="13308" max="13308" width="2.83203125" style="37" customWidth="1"/>
    <col min="13309" max="13309" width="9" style="37" customWidth="1"/>
    <col min="13310" max="13310" width="12.6640625" style="37" customWidth="1"/>
    <col min="13311" max="13311" width="11.5" style="37" customWidth="1"/>
    <col min="13312" max="13312" width="10.1640625" style="37" customWidth="1"/>
    <col min="13313" max="13313" width="18.1640625" style="37" customWidth="1"/>
    <col min="13314" max="13314" width="10.33203125" style="37" customWidth="1"/>
    <col min="13315" max="13316" width="8.83203125" style="37" customWidth="1"/>
    <col min="13317" max="13317" width="13.5" style="37" customWidth="1"/>
    <col min="13318" max="13318" width="12.6640625" style="37" customWidth="1"/>
    <col min="13319" max="13319" width="11.33203125" style="37" customWidth="1"/>
    <col min="13320" max="13320" width="12.6640625" style="37" customWidth="1"/>
    <col min="13321" max="13321" width="12.5" style="37" customWidth="1"/>
    <col min="13322" max="13563" width="9" style="37"/>
    <col min="13564" max="13564" width="2.83203125" style="37" customWidth="1"/>
    <col min="13565" max="13565" width="9" style="37" customWidth="1"/>
    <col min="13566" max="13566" width="12.6640625" style="37" customWidth="1"/>
    <col min="13567" max="13567" width="11.5" style="37" customWidth="1"/>
    <col min="13568" max="13568" width="10.1640625" style="37" customWidth="1"/>
    <col min="13569" max="13569" width="18.1640625" style="37" customWidth="1"/>
    <col min="13570" max="13570" width="10.33203125" style="37" customWidth="1"/>
    <col min="13571" max="13572" width="8.83203125" style="37" customWidth="1"/>
    <col min="13573" max="13573" width="13.5" style="37" customWidth="1"/>
    <col min="13574" max="13574" width="12.6640625" style="37" customWidth="1"/>
    <col min="13575" max="13575" width="11.33203125" style="37" customWidth="1"/>
    <col min="13576" max="13576" width="12.6640625" style="37" customWidth="1"/>
    <col min="13577" max="13577" width="12.5" style="37" customWidth="1"/>
    <col min="13578" max="13819" width="9" style="37"/>
    <col min="13820" max="13820" width="2.83203125" style="37" customWidth="1"/>
    <col min="13821" max="13821" width="9" style="37" customWidth="1"/>
    <col min="13822" max="13822" width="12.6640625" style="37" customWidth="1"/>
    <col min="13823" max="13823" width="11.5" style="37" customWidth="1"/>
    <col min="13824" max="13824" width="10.1640625" style="37" customWidth="1"/>
    <col min="13825" max="13825" width="18.1640625" style="37" customWidth="1"/>
    <col min="13826" max="13826" width="10.33203125" style="37" customWidth="1"/>
    <col min="13827" max="13828" width="8.83203125" style="37" customWidth="1"/>
    <col min="13829" max="13829" width="13.5" style="37" customWidth="1"/>
    <col min="13830" max="13830" width="12.6640625" style="37" customWidth="1"/>
    <col min="13831" max="13831" width="11.33203125" style="37" customWidth="1"/>
    <col min="13832" max="13832" width="12.6640625" style="37" customWidth="1"/>
    <col min="13833" max="13833" width="12.5" style="37" customWidth="1"/>
    <col min="13834" max="14075" width="9" style="37"/>
    <col min="14076" max="14076" width="2.83203125" style="37" customWidth="1"/>
    <col min="14077" max="14077" width="9" style="37" customWidth="1"/>
    <col min="14078" max="14078" width="12.6640625" style="37" customWidth="1"/>
    <col min="14079" max="14079" width="11.5" style="37" customWidth="1"/>
    <col min="14080" max="14080" width="10.1640625" style="37" customWidth="1"/>
    <col min="14081" max="14081" width="18.1640625" style="37" customWidth="1"/>
    <col min="14082" max="14082" width="10.33203125" style="37" customWidth="1"/>
    <col min="14083" max="14084" width="8.83203125" style="37" customWidth="1"/>
    <col min="14085" max="14085" width="13.5" style="37" customWidth="1"/>
    <col min="14086" max="14086" width="12.6640625" style="37" customWidth="1"/>
    <col min="14087" max="14087" width="11.33203125" style="37" customWidth="1"/>
    <col min="14088" max="14088" width="12.6640625" style="37" customWidth="1"/>
    <col min="14089" max="14089" width="12.5" style="37" customWidth="1"/>
    <col min="14090" max="14331" width="9" style="37"/>
    <col min="14332" max="14332" width="2.83203125" style="37" customWidth="1"/>
    <col min="14333" max="14333" width="9" style="37" customWidth="1"/>
    <col min="14334" max="14334" width="12.6640625" style="37" customWidth="1"/>
    <col min="14335" max="14335" width="11.5" style="37" customWidth="1"/>
    <col min="14336" max="14336" width="10.1640625" style="37" customWidth="1"/>
    <col min="14337" max="14337" width="18.1640625" style="37" customWidth="1"/>
    <col min="14338" max="14338" width="10.33203125" style="37" customWidth="1"/>
    <col min="14339" max="14340" width="8.83203125" style="37" customWidth="1"/>
    <col min="14341" max="14341" width="13.5" style="37" customWidth="1"/>
    <col min="14342" max="14342" width="12.6640625" style="37" customWidth="1"/>
    <col min="14343" max="14343" width="11.33203125" style="37" customWidth="1"/>
    <col min="14344" max="14344" width="12.6640625" style="37" customWidth="1"/>
    <col min="14345" max="14345" width="12.5" style="37" customWidth="1"/>
    <col min="14346" max="14587" width="9" style="37"/>
    <col min="14588" max="14588" width="2.83203125" style="37" customWidth="1"/>
    <col min="14589" max="14589" width="9" style="37" customWidth="1"/>
    <col min="14590" max="14590" width="12.6640625" style="37" customWidth="1"/>
    <col min="14591" max="14591" width="11.5" style="37" customWidth="1"/>
    <col min="14592" max="14592" width="10.1640625" style="37" customWidth="1"/>
    <col min="14593" max="14593" width="18.1640625" style="37" customWidth="1"/>
    <col min="14594" max="14594" width="10.33203125" style="37" customWidth="1"/>
    <col min="14595" max="14596" width="8.83203125" style="37" customWidth="1"/>
    <col min="14597" max="14597" width="13.5" style="37" customWidth="1"/>
    <col min="14598" max="14598" width="12.6640625" style="37" customWidth="1"/>
    <col min="14599" max="14599" width="11.33203125" style="37" customWidth="1"/>
    <col min="14600" max="14600" width="12.6640625" style="37" customWidth="1"/>
    <col min="14601" max="14601" width="12.5" style="37" customWidth="1"/>
    <col min="14602" max="14843" width="9" style="37"/>
    <col min="14844" max="14844" width="2.83203125" style="37" customWidth="1"/>
    <col min="14845" max="14845" width="9" style="37" customWidth="1"/>
    <col min="14846" max="14846" width="12.6640625" style="37" customWidth="1"/>
    <col min="14847" max="14847" width="11.5" style="37" customWidth="1"/>
    <col min="14848" max="14848" width="10.1640625" style="37" customWidth="1"/>
    <col min="14849" max="14849" width="18.1640625" style="37" customWidth="1"/>
    <col min="14850" max="14850" width="10.33203125" style="37" customWidth="1"/>
    <col min="14851" max="14852" width="8.83203125" style="37" customWidth="1"/>
    <col min="14853" max="14853" width="13.5" style="37" customWidth="1"/>
    <col min="14854" max="14854" width="12.6640625" style="37" customWidth="1"/>
    <col min="14855" max="14855" width="11.33203125" style="37" customWidth="1"/>
    <col min="14856" max="14856" width="12.6640625" style="37" customWidth="1"/>
    <col min="14857" max="14857" width="12.5" style="37" customWidth="1"/>
    <col min="14858" max="15099" width="9" style="37"/>
    <col min="15100" max="15100" width="2.83203125" style="37" customWidth="1"/>
    <col min="15101" max="15101" width="9" style="37" customWidth="1"/>
    <col min="15102" max="15102" width="12.6640625" style="37" customWidth="1"/>
    <col min="15103" max="15103" width="11.5" style="37" customWidth="1"/>
    <col min="15104" max="15104" width="10.1640625" style="37" customWidth="1"/>
    <col min="15105" max="15105" width="18.1640625" style="37" customWidth="1"/>
    <col min="15106" max="15106" width="10.33203125" style="37" customWidth="1"/>
    <col min="15107" max="15108" width="8.83203125" style="37" customWidth="1"/>
    <col min="15109" max="15109" width="13.5" style="37" customWidth="1"/>
    <col min="15110" max="15110" width="12.6640625" style="37" customWidth="1"/>
    <col min="15111" max="15111" width="11.33203125" style="37" customWidth="1"/>
    <col min="15112" max="15112" width="12.6640625" style="37" customWidth="1"/>
    <col min="15113" max="15113" width="12.5" style="37" customWidth="1"/>
    <col min="15114" max="15355" width="9" style="37"/>
    <col min="15356" max="15356" width="2.83203125" style="37" customWidth="1"/>
    <col min="15357" max="15357" width="9" style="37" customWidth="1"/>
    <col min="15358" max="15358" width="12.6640625" style="37" customWidth="1"/>
    <col min="15359" max="15359" width="11.5" style="37" customWidth="1"/>
    <col min="15360" max="15360" width="10.1640625" style="37" customWidth="1"/>
    <col min="15361" max="15361" width="18.1640625" style="37" customWidth="1"/>
    <col min="15362" max="15362" width="10.33203125" style="37" customWidth="1"/>
    <col min="15363" max="15364" width="8.83203125" style="37" customWidth="1"/>
    <col min="15365" max="15365" width="13.5" style="37" customWidth="1"/>
    <col min="15366" max="15366" width="12.6640625" style="37" customWidth="1"/>
    <col min="15367" max="15367" width="11.33203125" style="37" customWidth="1"/>
    <col min="15368" max="15368" width="12.6640625" style="37" customWidth="1"/>
    <col min="15369" max="15369" width="12.5" style="37" customWidth="1"/>
    <col min="15370" max="15611" width="9" style="37"/>
    <col min="15612" max="15612" width="2.83203125" style="37" customWidth="1"/>
    <col min="15613" max="15613" width="9" style="37" customWidth="1"/>
    <col min="15614" max="15614" width="12.6640625" style="37" customWidth="1"/>
    <col min="15615" max="15615" width="11.5" style="37" customWidth="1"/>
    <col min="15616" max="15616" width="10.1640625" style="37" customWidth="1"/>
    <col min="15617" max="15617" width="18.1640625" style="37" customWidth="1"/>
    <col min="15618" max="15618" width="10.33203125" style="37" customWidth="1"/>
    <col min="15619" max="15620" width="8.83203125" style="37" customWidth="1"/>
    <col min="15621" max="15621" width="13.5" style="37" customWidth="1"/>
    <col min="15622" max="15622" width="12.6640625" style="37" customWidth="1"/>
    <col min="15623" max="15623" width="11.33203125" style="37" customWidth="1"/>
    <col min="15624" max="15624" width="12.6640625" style="37" customWidth="1"/>
    <col min="15625" max="15625" width="12.5" style="37" customWidth="1"/>
    <col min="15626" max="15867" width="9" style="37"/>
    <col min="15868" max="15868" width="2.83203125" style="37" customWidth="1"/>
    <col min="15869" max="15869" width="9" style="37" customWidth="1"/>
    <col min="15870" max="15870" width="12.6640625" style="37" customWidth="1"/>
    <col min="15871" max="15871" width="11.5" style="37" customWidth="1"/>
    <col min="15872" max="15872" width="10.1640625" style="37" customWidth="1"/>
    <col min="15873" max="15873" width="18.1640625" style="37" customWidth="1"/>
    <col min="15874" max="15874" width="10.33203125" style="37" customWidth="1"/>
    <col min="15875" max="15876" width="8.83203125" style="37" customWidth="1"/>
    <col min="15877" max="15877" width="13.5" style="37" customWidth="1"/>
    <col min="15878" max="15878" width="12.6640625" style="37" customWidth="1"/>
    <col min="15879" max="15879" width="11.33203125" style="37" customWidth="1"/>
    <col min="15880" max="15880" width="12.6640625" style="37" customWidth="1"/>
    <col min="15881" max="15881" width="12.5" style="37" customWidth="1"/>
    <col min="15882" max="16123" width="9" style="37"/>
    <col min="16124" max="16124" width="2.83203125" style="37" customWidth="1"/>
    <col min="16125" max="16125" width="9" style="37" customWidth="1"/>
    <col min="16126" max="16126" width="12.6640625" style="37" customWidth="1"/>
    <col min="16127" max="16127" width="11.5" style="37" customWidth="1"/>
    <col min="16128" max="16128" width="10.1640625" style="37" customWidth="1"/>
    <col min="16129" max="16129" width="18.1640625" style="37" customWidth="1"/>
    <col min="16130" max="16130" width="10.33203125" style="37" customWidth="1"/>
    <col min="16131" max="16132" width="8.83203125" style="37" customWidth="1"/>
    <col min="16133" max="16133" width="13.5" style="37" customWidth="1"/>
    <col min="16134" max="16134" width="12.6640625" style="37" customWidth="1"/>
    <col min="16135" max="16135" width="11.33203125" style="37" customWidth="1"/>
    <col min="16136" max="16136" width="12.6640625" style="37" customWidth="1"/>
    <col min="16137" max="16137" width="12.5" style="37" customWidth="1"/>
    <col min="16138" max="16384" width="9" style="37"/>
  </cols>
  <sheetData>
    <row r="1" spans="2:12" s="1" customFormat="1" ht="49" customHeight="1" x14ac:dyDescent="0.2">
      <c r="B1" s="183" t="s">
        <v>140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2:12" s="1" customFormat="1" x14ac:dyDescent="0.2">
      <c r="B2" s="2" t="s">
        <v>0</v>
      </c>
      <c r="C2" s="150" t="s">
        <v>136</v>
      </c>
      <c r="D2" s="3" t="s">
        <v>1</v>
      </c>
      <c r="E2" s="109">
        <v>43818</v>
      </c>
      <c r="F2" s="2" t="s">
        <v>2</v>
      </c>
      <c r="G2" s="184" t="s">
        <v>137</v>
      </c>
      <c r="H2" s="185"/>
      <c r="I2" s="185"/>
      <c r="J2" s="185"/>
      <c r="K2" s="185"/>
      <c r="L2" s="186"/>
    </row>
    <row r="3" spans="2:12" s="1" customFormat="1" x14ac:dyDescent="0.2">
      <c r="B3" s="3" t="s">
        <v>3</v>
      </c>
      <c r="C3" s="53" t="s">
        <v>138</v>
      </c>
      <c r="D3" s="2" t="s">
        <v>4</v>
      </c>
      <c r="E3" s="110">
        <v>15811515220</v>
      </c>
      <c r="F3" s="3" t="s">
        <v>5</v>
      </c>
      <c r="G3" s="184" t="s">
        <v>139</v>
      </c>
      <c r="H3" s="185"/>
      <c r="I3" s="185"/>
      <c r="J3" s="185"/>
      <c r="K3" s="185"/>
      <c r="L3" s="186"/>
    </row>
    <row r="4" spans="2:12" s="4" customFormat="1" x14ac:dyDescent="0.2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2:12" s="9" customFormat="1" ht="19" thickBot="1" x14ac:dyDescent="0.25">
      <c r="B5" s="5" t="s">
        <v>6</v>
      </c>
      <c r="C5" s="6" t="s">
        <v>7</v>
      </c>
      <c r="D5" s="7" t="s">
        <v>8</v>
      </c>
      <c r="E5" s="5" t="s">
        <v>9</v>
      </c>
      <c r="F5" s="5" t="s">
        <v>10</v>
      </c>
      <c r="G5" s="8" t="s">
        <v>11</v>
      </c>
      <c r="H5" s="5" t="s">
        <v>10</v>
      </c>
      <c r="I5" s="5" t="s">
        <v>12</v>
      </c>
      <c r="J5" s="5"/>
      <c r="K5" s="5" t="s">
        <v>13</v>
      </c>
      <c r="L5" s="5" t="s">
        <v>14</v>
      </c>
    </row>
    <row r="6" spans="2:12" s="88" customFormat="1" x14ac:dyDescent="0.2">
      <c r="B6" s="188" t="s">
        <v>15</v>
      </c>
      <c r="C6" s="85" t="s">
        <v>16</v>
      </c>
      <c r="D6" s="74" t="s">
        <v>17</v>
      </c>
      <c r="E6" s="75">
        <v>1</v>
      </c>
      <c r="F6" s="76" t="s">
        <v>18</v>
      </c>
      <c r="G6" s="86">
        <v>1</v>
      </c>
      <c r="H6" s="76" t="s">
        <v>18</v>
      </c>
      <c r="I6" s="77">
        <f>'机票明细-丽江'!S44*0.7</f>
        <v>898310</v>
      </c>
      <c r="J6" s="77"/>
      <c r="K6" s="73">
        <f>I6</f>
        <v>898310</v>
      </c>
      <c r="L6" s="87" t="s">
        <v>676</v>
      </c>
    </row>
    <row r="7" spans="2:12" s="9" customFormat="1" ht="19" thickBot="1" x14ac:dyDescent="0.25">
      <c r="B7" s="189"/>
      <c r="C7" s="190" t="s">
        <v>19</v>
      </c>
      <c r="D7" s="190"/>
      <c r="E7" s="190"/>
      <c r="F7" s="190"/>
      <c r="G7" s="190"/>
      <c r="H7" s="190"/>
      <c r="I7" s="191"/>
      <c r="J7" s="151"/>
      <c r="K7" s="17">
        <f>SUM(K6)</f>
        <v>898310</v>
      </c>
      <c r="L7" s="18"/>
    </row>
    <row r="8" spans="2:12" s="88" customFormat="1" x14ac:dyDescent="0.2">
      <c r="B8" s="192" t="s">
        <v>20</v>
      </c>
      <c r="C8" s="178" t="s">
        <v>82</v>
      </c>
      <c r="D8" s="74" t="s">
        <v>248</v>
      </c>
      <c r="E8" s="75">
        <v>142</v>
      </c>
      <c r="F8" s="76" t="s">
        <v>21</v>
      </c>
      <c r="G8" s="75">
        <v>3</v>
      </c>
      <c r="H8" s="76" t="s">
        <v>22</v>
      </c>
      <c r="I8" s="77">
        <v>550</v>
      </c>
      <c r="J8" s="77"/>
      <c r="K8" s="73">
        <f>E8*G8*I8</f>
        <v>234300</v>
      </c>
      <c r="L8" s="89" t="s">
        <v>439</v>
      </c>
    </row>
    <row r="9" spans="2:12" s="88" customFormat="1" x14ac:dyDescent="0.2">
      <c r="B9" s="193"/>
      <c r="C9" s="180"/>
      <c r="D9" s="90" t="s">
        <v>247</v>
      </c>
      <c r="E9" s="91">
        <v>52</v>
      </c>
      <c r="F9" s="72" t="s">
        <v>23</v>
      </c>
      <c r="G9" s="91">
        <v>3</v>
      </c>
      <c r="H9" s="72" t="s">
        <v>22</v>
      </c>
      <c r="I9" s="59">
        <v>550</v>
      </c>
      <c r="J9" s="141">
        <v>550</v>
      </c>
      <c r="K9" s="59">
        <f>I9*G9*E9</f>
        <v>85800</v>
      </c>
      <c r="L9" s="92" t="s">
        <v>440</v>
      </c>
    </row>
    <row r="10" spans="2:12" s="88" customFormat="1" x14ac:dyDescent="0.2">
      <c r="B10" s="193"/>
      <c r="C10" s="93" t="s">
        <v>84</v>
      </c>
      <c r="D10" s="90" t="s">
        <v>452</v>
      </c>
      <c r="E10" s="91">
        <v>1</v>
      </c>
      <c r="F10" s="72" t="s">
        <v>24</v>
      </c>
      <c r="G10" s="91">
        <v>1</v>
      </c>
      <c r="H10" s="72" t="s">
        <v>25</v>
      </c>
      <c r="I10" s="66">
        <v>110000</v>
      </c>
      <c r="J10" s="66"/>
      <c r="K10" s="59">
        <f t="shared" ref="K10:K16" si="0">I10*G10*E10</f>
        <v>110000</v>
      </c>
      <c r="L10" s="92" t="s">
        <v>83</v>
      </c>
    </row>
    <row r="11" spans="2:12" s="88" customFormat="1" x14ac:dyDescent="0.2">
      <c r="B11" s="193"/>
      <c r="C11" s="93" t="s">
        <v>84</v>
      </c>
      <c r="D11" s="90" t="s">
        <v>458</v>
      </c>
      <c r="E11" s="91">
        <v>1</v>
      </c>
      <c r="F11" s="72" t="s">
        <v>423</v>
      </c>
      <c r="G11" s="91">
        <v>1</v>
      </c>
      <c r="H11" s="72" t="s">
        <v>252</v>
      </c>
      <c r="I11" s="66">
        <v>40000</v>
      </c>
      <c r="J11" s="66"/>
      <c r="K11" s="59">
        <f t="shared" si="0"/>
        <v>40000</v>
      </c>
      <c r="L11" s="92"/>
    </row>
    <row r="12" spans="2:12" s="88" customFormat="1" x14ac:dyDescent="0.2">
      <c r="B12" s="193"/>
      <c r="C12" s="93" t="s">
        <v>85</v>
      </c>
      <c r="D12" s="90" t="s">
        <v>441</v>
      </c>
      <c r="E12" s="91">
        <v>1</v>
      </c>
      <c r="F12" s="72" t="s">
        <v>24</v>
      </c>
      <c r="G12" s="91">
        <v>1</v>
      </c>
      <c r="H12" s="72" t="s">
        <v>25</v>
      </c>
      <c r="I12" s="66">
        <v>3200</v>
      </c>
      <c r="J12" s="66"/>
      <c r="K12" s="59">
        <f t="shared" si="0"/>
        <v>3200</v>
      </c>
      <c r="L12" s="92" t="s">
        <v>86</v>
      </c>
    </row>
    <row r="13" spans="2:12" s="88" customFormat="1" x14ac:dyDescent="0.2">
      <c r="B13" s="193"/>
      <c r="C13" s="93" t="s">
        <v>88</v>
      </c>
      <c r="D13" s="90" t="s">
        <v>442</v>
      </c>
      <c r="E13" s="91">
        <v>1</v>
      </c>
      <c r="F13" s="72" t="s">
        <v>24</v>
      </c>
      <c r="G13" s="91">
        <v>1</v>
      </c>
      <c r="H13" s="72" t="s">
        <v>25</v>
      </c>
      <c r="I13" s="66">
        <v>3200</v>
      </c>
      <c r="J13" s="66"/>
      <c r="K13" s="59">
        <f t="shared" si="0"/>
        <v>3200</v>
      </c>
      <c r="L13" s="92" t="s">
        <v>26</v>
      </c>
    </row>
    <row r="14" spans="2:12" s="88" customFormat="1" x14ac:dyDescent="0.2">
      <c r="B14" s="193"/>
      <c r="C14" s="93" t="s">
        <v>89</v>
      </c>
      <c r="D14" s="90" t="s">
        <v>443</v>
      </c>
      <c r="E14" s="91">
        <v>1</v>
      </c>
      <c r="F14" s="72" t="s">
        <v>24</v>
      </c>
      <c r="G14" s="91">
        <v>1</v>
      </c>
      <c r="H14" s="72" t="s">
        <v>25</v>
      </c>
      <c r="I14" s="66">
        <v>8000</v>
      </c>
      <c r="J14" s="66"/>
      <c r="K14" s="59">
        <f t="shared" si="0"/>
        <v>8000</v>
      </c>
      <c r="L14" s="92" t="s">
        <v>27</v>
      </c>
    </row>
    <row r="15" spans="2:12" s="88" customFormat="1" x14ac:dyDescent="0.2">
      <c r="B15" s="193"/>
      <c r="C15" s="94" t="s">
        <v>88</v>
      </c>
      <c r="D15" s="94" t="s">
        <v>443</v>
      </c>
      <c r="E15" s="91">
        <v>1</v>
      </c>
      <c r="F15" s="72" t="s">
        <v>24</v>
      </c>
      <c r="G15" s="91">
        <v>1</v>
      </c>
      <c r="H15" s="72" t="s">
        <v>25</v>
      </c>
      <c r="I15" s="66">
        <v>8000</v>
      </c>
      <c r="J15" s="66"/>
      <c r="K15" s="59">
        <f t="shared" si="0"/>
        <v>8000</v>
      </c>
      <c r="L15" s="92" t="s">
        <v>87</v>
      </c>
    </row>
    <row r="16" spans="2:12" s="88" customFormat="1" x14ac:dyDescent="0.2">
      <c r="B16" s="193"/>
      <c r="C16" s="94" t="s">
        <v>90</v>
      </c>
      <c r="D16" s="94" t="s">
        <v>702</v>
      </c>
      <c r="E16" s="91">
        <v>1</v>
      </c>
      <c r="F16" s="72" t="s">
        <v>24</v>
      </c>
      <c r="G16" s="91">
        <v>1</v>
      </c>
      <c r="H16" s="72" t="s">
        <v>25</v>
      </c>
      <c r="I16" s="66">
        <v>2000</v>
      </c>
      <c r="J16" s="66"/>
      <c r="K16" s="59">
        <f t="shared" si="0"/>
        <v>2000</v>
      </c>
      <c r="L16" s="92" t="s">
        <v>91</v>
      </c>
    </row>
    <row r="17" spans="2:13" s="88" customFormat="1" ht="19" thickBot="1" x14ac:dyDescent="0.25">
      <c r="B17" s="194"/>
      <c r="C17" s="181" t="s">
        <v>28</v>
      </c>
      <c r="D17" s="181"/>
      <c r="E17" s="181"/>
      <c r="F17" s="181"/>
      <c r="G17" s="181"/>
      <c r="H17" s="181"/>
      <c r="I17" s="182"/>
      <c r="J17" s="156"/>
      <c r="K17" s="95">
        <f>SUM(K8:K16)</f>
        <v>494500</v>
      </c>
      <c r="L17" s="96"/>
      <c r="M17" s="97"/>
    </row>
    <row r="18" spans="2:13" s="88" customFormat="1" x14ac:dyDescent="0.2">
      <c r="B18" s="192" t="s">
        <v>29</v>
      </c>
      <c r="C18" s="85" t="s">
        <v>92</v>
      </c>
      <c r="D18" s="94" t="s">
        <v>448</v>
      </c>
      <c r="E18" s="91">
        <v>1</v>
      </c>
      <c r="F18" s="72" t="s">
        <v>24</v>
      </c>
      <c r="G18" s="91">
        <v>1</v>
      </c>
      <c r="H18" s="72" t="s">
        <v>25</v>
      </c>
      <c r="I18" s="77">
        <v>3000</v>
      </c>
      <c r="J18" s="77"/>
      <c r="K18" s="73">
        <f>E18*G18*I18</f>
        <v>3000</v>
      </c>
      <c r="L18" s="87" t="s">
        <v>249</v>
      </c>
    </row>
    <row r="19" spans="2:13" s="88" customFormat="1" x14ac:dyDescent="0.2">
      <c r="B19" s="193"/>
      <c r="C19" s="93" t="s">
        <v>93</v>
      </c>
      <c r="D19" s="94" t="s">
        <v>448</v>
      </c>
      <c r="E19" s="91">
        <v>1</v>
      </c>
      <c r="F19" s="72" t="s">
        <v>24</v>
      </c>
      <c r="G19" s="91">
        <v>1</v>
      </c>
      <c r="H19" s="72" t="s">
        <v>25</v>
      </c>
      <c r="I19" s="66">
        <v>3000</v>
      </c>
      <c r="J19" s="66"/>
      <c r="K19" s="59">
        <f t="shared" ref="K19:K22" si="1">E19*G19*I19</f>
        <v>3000</v>
      </c>
      <c r="L19" s="92" t="s">
        <v>449</v>
      </c>
    </row>
    <row r="20" spans="2:13" s="88" customFormat="1" x14ac:dyDescent="0.2">
      <c r="B20" s="193"/>
      <c r="C20" s="93" t="s">
        <v>94</v>
      </c>
      <c r="D20" s="94" t="s">
        <v>469</v>
      </c>
      <c r="E20" s="91">
        <v>320</v>
      </c>
      <c r="F20" s="72" t="s">
        <v>253</v>
      </c>
      <c r="G20" s="91">
        <v>1</v>
      </c>
      <c r="H20" s="72" t="s">
        <v>25</v>
      </c>
      <c r="I20" s="66">
        <v>158</v>
      </c>
      <c r="J20" s="66"/>
      <c r="K20" s="66">
        <f t="shared" si="1"/>
        <v>50560</v>
      </c>
      <c r="L20" s="92" t="s">
        <v>246</v>
      </c>
    </row>
    <row r="21" spans="2:13" s="88" customFormat="1" x14ac:dyDescent="0.2">
      <c r="B21" s="193"/>
      <c r="C21" s="93" t="s">
        <v>30</v>
      </c>
      <c r="D21" s="94" t="s">
        <v>31</v>
      </c>
      <c r="E21" s="91">
        <v>2</v>
      </c>
      <c r="F21" s="91" t="s">
        <v>252</v>
      </c>
      <c r="G21" s="91">
        <v>170</v>
      </c>
      <c r="H21" s="91" t="s">
        <v>253</v>
      </c>
      <c r="I21" s="66">
        <v>60</v>
      </c>
      <c r="J21" s="66"/>
      <c r="K21" s="66">
        <f t="shared" si="1"/>
        <v>20400</v>
      </c>
      <c r="L21" s="92" t="s">
        <v>424</v>
      </c>
    </row>
    <row r="22" spans="2:13" s="88" customFormat="1" x14ac:dyDescent="0.2">
      <c r="B22" s="193"/>
      <c r="C22" s="93" t="s">
        <v>95</v>
      </c>
      <c r="D22" s="94" t="s">
        <v>470</v>
      </c>
      <c r="E22" s="91">
        <v>34</v>
      </c>
      <c r="F22" s="72" t="s">
        <v>250</v>
      </c>
      <c r="G22" s="91">
        <v>1</v>
      </c>
      <c r="H22" s="72" t="s">
        <v>25</v>
      </c>
      <c r="I22" s="66">
        <v>1888</v>
      </c>
      <c r="J22" s="66"/>
      <c r="K22" s="59">
        <f t="shared" si="1"/>
        <v>64192</v>
      </c>
      <c r="L22" s="92" t="s">
        <v>246</v>
      </c>
    </row>
    <row r="23" spans="2:13" s="88" customFormat="1" x14ac:dyDescent="0.2">
      <c r="B23" s="193"/>
      <c r="C23" s="93" t="s">
        <v>32</v>
      </c>
      <c r="D23" s="94" t="s">
        <v>33</v>
      </c>
      <c r="E23" s="91">
        <v>1</v>
      </c>
      <c r="F23" s="91" t="s">
        <v>18</v>
      </c>
      <c r="G23" s="91">
        <v>1</v>
      </c>
      <c r="H23" s="91" t="s">
        <v>25</v>
      </c>
      <c r="I23" s="66">
        <v>20000</v>
      </c>
      <c r="J23" s="66"/>
      <c r="K23" s="59">
        <f>E23*G23*I23</f>
        <v>20000</v>
      </c>
      <c r="L23" s="92" t="s">
        <v>251</v>
      </c>
    </row>
    <row r="24" spans="2:13" s="88" customFormat="1" ht="19" thickBot="1" x14ac:dyDescent="0.25">
      <c r="B24" s="194"/>
      <c r="C24" s="182" t="s">
        <v>450</v>
      </c>
      <c r="D24" s="195"/>
      <c r="E24" s="195"/>
      <c r="F24" s="195"/>
      <c r="G24" s="195"/>
      <c r="H24" s="195"/>
      <c r="I24" s="195"/>
      <c r="J24" s="157"/>
      <c r="K24" s="95">
        <f>SUM(K18:K23)</f>
        <v>161152</v>
      </c>
      <c r="L24" s="98"/>
    </row>
    <row r="25" spans="2:13" s="88" customFormat="1" x14ac:dyDescent="0.2">
      <c r="B25" s="174" t="s">
        <v>34</v>
      </c>
      <c r="C25" s="178" t="s">
        <v>444</v>
      </c>
      <c r="D25" s="99" t="s">
        <v>255</v>
      </c>
      <c r="E25" s="100">
        <v>8</v>
      </c>
      <c r="F25" s="101" t="s">
        <v>259</v>
      </c>
      <c r="G25" s="100">
        <v>2</v>
      </c>
      <c r="H25" s="101" t="s">
        <v>252</v>
      </c>
      <c r="I25" s="77">
        <v>900</v>
      </c>
      <c r="J25" s="77"/>
      <c r="K25" s="73">
        <f>E25*G25*I25</f>
        <v>14400</v>
      </c>
      <c r="L25" s="87" t="s">
        <v>263</v>
      </c>
    </row>
    <row r="26" spans="2:13" s="88" customFormat="1" x14ac:dyDescent="0.2">
      <c r="B26" s="175"/>
      <c r="C26" s="179"/>
      <c r="D26" s="62" t="s">
        <v>256</v>
      </c>
      <c r="E26" s="63">
        <v>10</v>
      </c>
      <c r="F26" s="64" t="s">
        <v>259</v>
      </c>
      <c r="G26" s="63">
        <v>2</v>
      </c>
      <c r="H26" s="64" t="s">
        <v>252</v>
      </c>
      <c r="I26" s="84">
        <v>600</v>
      </c>
      <c r="J26" s="84"/>
      <c r="K26" s="65">
        <f>E26*G26*I26</f>
        <v>12000</v>
      </c>
      <c r="L26" s="102"/>
    </row>
    <row r="27" spans="2:13" s="88" customFormat="1" x14ac:dyDescent="0.2">
      <c r="B27" s="175"/>
      <c r="C27" s="179"/>
      <c r="D27" s="62" t="s">
        <v>258</v>
      </c>
      <c r="E27" s="63">
        <v>10</v>
      </c>
      <c r="F27" s="64" t="s">
        <v>259</v>
      </c>
      <c r="G27" s="63">
        <v>2</v>
      </c>
      <c r="H27" s="64" t="s">
        <v>252</v>
      </c>
      <c r="I27" s="84">
        <v>450</v>
      </c>
      <c r="J27" s="84"/>
      <c r="K27" s="65">
        <f t="shared" ref="K27:K31" si="2">E27*G27*I27</f>
        <v>9000</v>
      </c>
      <c r="L27" s="102"/>
    </row>
    <row r="28" spans="2:13" s="88" customFormat="1" x14ac:dyDescent="0.2">
      <c r="B28" s="175"/>
      <c r="C28" s="180"/>
      <c r="D28" s="62" t="s">
        <v>257</v>
      </c>
      <c r="E28" s="63">
        <v>8</v>
      </c>
      <c r="F28" s="64" t="s">
        <v>259</v>
      </c>
      <c r="G28" s="62">
        <v>2</v>
      </c>
      <c r="H28" s="63" t="s">
        <v>252</v>
      </c>
      <c r="I28" s="84">
        <v>400</v>
      </c>
      <c r="J28" s="84"/>
      <c r="K28" s="65">
        <f t="shared" si="2"/>
        <v>6400</v>
      </c>
      <c r="L28" s="102"/>
    </row>
    <row r="29" spans="2:13" s="88" customFormat="1" x14ac:dyDescent="0.2">
      <c r="B29" s="176"/>
      <c r="C29" s="179" t="s">
        <v>96</v>
      </c>
      <c r="D29" s="62" t="s">
        <v>258</v>
      </c>
      <c r="E29" s="63">
        <v>1</v>
      </c>
      <c r="F29" s="64" t="s">
        <v>259</v>
      </c>
      <c r="G29" s="63">
        <v>2</v>
      </c>
      <c r="H29" s="64" t="s">
        <v>252</v>
      </c>
      <c r="I29" s="66">
        <v>450</v>
      </c>
      <c r="J29" s="66"/>
      <c r="K29" s="59">
        <f t="shared" si="2"/>
        <v>900</v>
      </c>
      <c r="L29" s="103"/>
    </row>
    <row r="30" spans="2:13" s="88" customFormat="1" x14ac:dyDescent="0.2">
      <c r="B30" s="176"/>
      <c r="C30" s="180"/>
      <c r="D30" s="62" t="s">
        <v>257</v>
      </c>
      <c r="E30" s="63">
        <v>1</v>
      </c>
      <c r="F30" s="64" t="s">
        <v>259</v>
      </c>
      <c r="G30" s="63">
        <v>2</v>
      </c>
      <c r="H30" s="64" t="s">
        <v>252</v>
      </c>
      <c r="I30" s="66">
        <v>400</v>
      </c>
      <c r="J30" s="66"/>
      <c r="K30" s="59">
        <f t="shared" si="2"/>
        <v>800</v>
      </c>
      <c r="L30" s="103"/>
    </row>
    <row r="31" spans="2:13" s="88" customFormat="1" x14ac:dyDescent="0.2">
      <c r="B31" s="176"/>
      <c r="C31" s="104" t="s">
        <v>260</v>
      </c>
      <c r="D31" s="62" t="s">
        <v>261</v>
      </c>
      <c r="E31" s="63">
        <v>1</v>
      </c>
      <c r="F31" s="64" t="s">
        <v>259</v>
      </c>
      <c r="G31" s="63">
        <v>1</v>
      </c>
      <c r="H31" s="64" t="s">
        <v>252</v>
      </c>
      <c r="I31" s="66">
        <v>1500</v>
      </c>
      <c r="J31" s="66"/>
      <c r="K31" s="59">
        <f t="shared" si="2"/>
        <v>1500</v>
      </c>
      <c r="L31" s="103"/>
    </row>
    <row r="32" spans="2:13" s="88" customFormat="1" x14ac:dyDescent="0.2">
      <c r="B32" s="176"/>
      <c r="C32" s="93" t="s">
        <v>97</v>
      </c>
      <c r="D32" s="170" t="s">
        <v>254</v>
      </c>
      <c r="E32" s="32">
        <v>1</v>
      </c>
      <c r="F32" s="33" t="s">
        <v>259</v>
      </c>
      <c r="G32" s="32">
        <v>2</v>
      </c>
      <c r="H32" s="33" t="s">
        <v>262</v>
      </c>
      <c r="I32" s="66">
        <v>1500</v>
      </c>
      <c r="J32" s="66"/>
      <c r="K32" s="59">
        <f>E32*G32*I32</f>
        <v>3000</v>
      </c>
      <c r="L32" s="103" t="s">
        <v>98</v>
      </c>
    </row>
    <row r="33" spans="2:12" s="88" customFormat="1" ht="19" thickBot="1" x14ac:dyDescent="0.25">
      <c r="B33" s="177"/>
      <c r="C33" s="181" t="s">
        <v>35</v>
      </c>
      <c r="D33" s="181"/>
      <c r="E33" s="181"/>
      <c r="F33" s="181"/>
      <c r="G33" s="181"/>
      <c r="H33" s="181"/>
      <c r="I33" s="182"/>
      <c r="J33" s="156"/>
      <c r="K33" s="95">
        <f>SUM(K25:K32)</f>
        <v>48000</v>
      </c>
      <c r="L33" s="105"/>
    </row>
    <row r="34" spans="2:12" s="9" customFormat="1" x14ac:dyDescent="0.2">
      <c r="B34" s="199" t="s">
        <v>36</v>
      </c>
      <c r="C34" s="202" t="s">
        <v>696</v>
      </c>
      <c r="D34" s="203"/>
      <c r="E34" s="203"/>
      <c r="F34" s="203"/>
      <c r="G34" s="203"/>
      <c r="H34" s="203"/>
      <c r="I34" s="203"/>
      <c r="J34" s="203"/>
      <c r="K34" s="203"/>
      <c r="L34" s="204"/>
    </row>
    <row r="35" spans="2:12" s="9" customFormat="1" x14ac:dyDescent="0.2">
      <c r="B35" s="200"/>
      <c r="C35" s="54" t="s">
        <v>272</v>
      </c>
      <c r="D35" s="55" t="s">
        <v>273</v>
      </c>
      <c r="E35" s="56">
        <v>1</v>
      </c>
      <c r="F35" s="57" t="s">
        <v>274</v>
      </c>
      <c r="G35" s="56">
        <v>1</v>
      </c>
      <c r="H35" s="57" t="s">
        <v>262</v>
      </c>
      <c r="I35" s="23">
        <v>500</v>
      </c>
      <c r="J35" s="23"/>
      <c r="K35" s="24">
        <f t="shared" ref="K35:K44" si="3">E35*G35*I35</f>
        <v>500</v>
      </c>
      <c r="L35" s="26"/>
    </row>
    <row r="36" spans="2:12" s="9" customFormat="1" x14ac:dyDescent="0.2">
      <c r="B36" s="200"/>
      <c r="C36" s="54" t="s">
        <v>275</v>
      </c>
      <c r="D36" s="137" t="s">
        <v>276</v>
      </c>
      <c r="E36" s="138">
        <v>4</v>
      </c>
      <c r="F36" s="139" t="s">
        <v>277</v>
      </c>
      <c r="G36" s="138">
        <v>1</v>
      </c>
      <c r="H36" s="139" t="s">
        <v>262</v>
      </c>
      <c r="I36" s="140">
        <v>600</v>
      </c>
      <c r="J36" s="140">
        <v>300</v>
      </c>
      <c r="K36" s="23">
        <f t="shared" si="3"/>
        <v>2400</v>
      </c>
      <c r="L36" s="26"/>
    </row>
    <row r="37" spans="2:12" s="9" customFormat="1" x14ac:dyDescent="0.2">
      <c r="B37" s="200"/>
      <c r="C37" s="54" t="s">
        <v>278</v>
      </c>
      <c r="D37" s="55" t="s">
        <v>279</v>
      </c>
      <c r="E37" s="56">
        <v>1</v>
      </c>
      <c r="F37" s="57" t="s">
        <v>266</v>
      </c>
      <c r="G37" s="56">
        <v>1</v>
      </c>
      <c r="H37" s="57" t="s">
        <v>262</v>
      </c>
      <c r="I37" s="160">
        <v>400</v>
      </c>
      <c r="J37" s="140">
        <v>300</v>
      </c>
      <c r="K37" s="24">
        <f t="shared" si="3"/>
        <v>400</v>
      </c>
      <c r="L37" s="26"/>
    </row>
    <row r="38" spans="2:12" s="9" customFormat="1" ht="28" x14ac:dyDescent="0.2">
      <c r="B38" s="200"/>
      <c r="C38" s="54" t="s">
        <v>280</v>
      </c>
      <c r="D38" s="55" t="s">
        <v>281</v>
      </c>
      <c r="E38" s="56">
        <v>1</v>
      </c>
      <c r="F38" s="57" t="s">
        <v>266</v>
      </c>
      <c r="G38" s="56">
        <v>1</v>
      </c>
      <c r="H38" s="57" t="s">
        <v>262</v>
      </c>
      <c r="I38" s="23">
        <v>1500</v>
      </c>
      <c r="J38" s="23"/>
      <c r="K38" s="24">
        <f t="shared" si="3"/>
        <v>1500</v>
      </c>
      <c r="L38" s="26"/>
    </row>
    <row r="39" spans="2:12" s="9" customFormat="1" x14ac:dyDescent="0.2">
      <c r="B39" s="200"/>
      <c r="C39" s="54" t="s">
        <v>272</v>
      </c>
      <c r="D39" s="55" t="s">
        <v>273</v>
      </c>
      <c r="E39" s="56">
        <v>1</v>
      </c>
      <c r="F39" s="57" t="s">
        <v>274</v>
      </c>
      <c r="G39" s="56">
        <v>1</v>
      </c>
      <c r="H39" s="57" t="s">
        <v>262</v>
      </c>
      <c r="I39" s="23">
        <v>500</v>
      </c>
      <c r="J39" s="23"/>
      <c r="K39" s="24">
        <f t="shared" si="3"/>
        <v>500</v>
      </c>
      <c r="L39" s="26"/>
    </row>
    <row r="40" spans="2:12" s="9" customFormat="1" x14ac:dyDescent="0.2">
      <c r="B40" s="200"/>
      <c r="C40" s="54" t="s">
        <v>282</v>
      </c>
      <c r="D40" s="55"/>
      <c r="E40" s="56">
        <v>8</v>
      </c>
      <c r="F40" s="57" t="s">
        <v>283</v>
      </c>
      <c r="G40" s="56">
        <v>1</v>
      </c>
      <c r="H40" s="57" t="s">
        <v>284</v>
      </c>
      <c r="I40" s="23">
        <v>500</v>
      </c>
      <c r="J40" s="23"/>
      <c r="K40" s="24">
        <f t="shared" si="3"/>
        <v>4000</v>
      </c>
      <c r="L40" s="26"/>
    </row>
    <row r="41" spans="2:12" s="9" customFormat="1" x14ac:dyDescent="0.2">
      <c r="B41" s="200"/>
      <c r="C41" s="54" t="s">
        <v>285</v>
      </c>
      <c r="D41" s="55" t="s">
        <v>291</v>
      </c>
      <c r="E41" s="56">
        <v>1</v>
      </c>
      <c r="F41" s="57" t="s">
        <v>266</v>
      </c>
      <c r="G41" s="56">
        <v>1</v>
      </c>
      <c r="H41" s="57" t="s">
        <v>284</v>
      </c>
      <c r="I41" s="23">
        <v>1500</v>
      </c>
      <c r="J41" s="23"/>
      <c r="K41" s="24">
        <f t="shared" si="3"/>
        <v>1500</v>
      </c>
      <c r="L41" s="26"/>
    </row>
    <row r="42" spans="2:12" s="9" customFormat="1" x14ac:dyDescent="0.2">
      <c r="B42" s="200"/>
      <c r="C42" s="54" t="s">
        <v>286</v>
      </c>
      <c r="D42" s="55" t="s">
        <v>287</v>
      </c>
      <c r="E42" s="56">
        <v>2</v>
      </c>
      <c r="F42" s="57" t="s">
        <v>266</v>
      </c>
      <c r="G42" s="56">
        <v>1</v>
      </c>
      <c r="H42" s="57" t="s">
        <v>262</v>
      </c>
      <c r="I42" s="23">
        <v>350</v>
      </c>
      <c r="J42" s="23"/>
      <c r="K42" s="24">
        <f t="shared" si="3"/>
        <v>700</v>
      </c>
      <c r="L42" s="26"/>
    </row>
    <row r="43" spans="2:12" s="9" customFormat="1" x14ac:dyDescent="0.2">
      <c r="B43" s="200"/>
      <c r="C43" s="54" t="s">
        <v>697</v>
      </c>
      <c r="D43" s="55" t="s">
        <v>698</v>
      </c>
      <c r="E43" s="56">
        <v>3</v>
      </c>
      <c r="F43" s="57" t="s">
        <v>690</v>
      </c>
      <c r="G43" s="56">
        <v>1</v>
      </c>
      <c r="H43" s="57" t="s">
        <v>262</v>
      </c>
      <c r="I43" s="23">
        <v>5000</v>
      </c>
      <c r="J43" s="23"/>
      <c r="K43" s="24">
        <f t="shared" si="3"/>
        <v>15000</v>
      </c>
      <c r="L43" s="26"/>
    </row>
    <row r="44" spans="2:12" s="9" customFormat="1" ht="19" thickBot="1" x14ac:dyDescent="0.25">
      <c r="B44" s="200"/>
      <c r="C44" s="54" t="s">
        <v>288</v>
      </c>
      <c r="D44" s="55" t="s">
        <v>289</v>
      </c>
      <c r="E44" s="56">
        <v>1</v>
      </c>
      <c r="F44" s="57" t="s">
        <v>266</v>
      </c>
      <c r="G44" s="56">
        <v>1</v>
      </c>
      <c r="H44" s="57" t="s">
        <v>284</v>
      </c>
      <c r="I44" s="23">
        <v>500</v>
      </c>
      <c r="J44" s="23"/>
      <c r="K44" s="24">
        <f t="shared" si="3"/>
        <v>500</v>
      </c>
      <c r="L44" s="26"/>
    </row>
    <row r="45" spans="2:12" s="9" customFormat="1" x14ac:dyDescent="0.2">
      <c r="B45" s="200"/>
      <c r="C45" s="205" t="s">
        <v>354</v>
      </c>
      <c r="D45" s="206"/>
      <c r="E45" s="206"/>
      <c r="F45" s="206"/>
      <c r="G45" s="206"/>
      <c r="H45" s="206"/>
      <c r="I45" s="206"/>
      <c r="J45" s="206"/>
      <c r="K45" s="206"/>
      <c r="L45" s="207"/>
    </row>
    <row r="46" spans="2:12" s="88" customFormat="1" ht="28" x14ac:dyDescent="0.2">
      <c r="B46" s="200"/>
      <c r="C46" s="94" t="s">
        <v>292</v>
      </c>
      <c r="D46" s="94" t="s">
        <v>708</v>
      </c>
      <c r="E46" s="142">
        <v>81</v>
      </c>
      <c r="F46" s="72" t="s">
        <v>264</v>
      </c>
      <c r="G46" s="142">
        <v>1</v>
      </c>
      <c r="H46" s="72" t="s">
        <v>262</v>
      </c>
      <c r="I46" s="141">
        <v>600</v>
      </c>
      <c r="J46" s="141">
        <v>500</v>
      </c>
      <c r="K46" s="66">
        <f>E46*G46*I46</f>
        <v>48600</v>
      </c>
      <c r="L46" s="102"/>
    </row>
    <row r="47" spans="2:12" s="88" customFormat="1" x14ac:dyDescent="0.2">
      <c r="B47" s="200"/>
      <c r="C47" s="94" t="s">
        <v>265</v>
      </c>
      <c r="D47" s="94" t="s">
        <v>290</v>
      </c>
      <c r="E47" s="142">
        <v>3</v>
      </c>
      <c r="F47" s="72" t="s">
        <v>266</v>
      </c>
      <c r="G47" s="142">
        <v>1</v>
      </c>
      <c r="H47" s="72" t="s">
        <v>262</v>
      </c>
      <c r="I47" s="158">
        <v>1000</v>
      </c>
      <c r="J47" s="141">
        <v>500</v>
      </c>
      <c r="K47" s="66">
        <f t="shared" ref="K47:K62" si="4">E47*G47*I47</f>
        <v>3000</v>
      </c>
      <c r="L47" s="102"/>
    </row>
    <row r="48" spans="2:12" s="88" customFormat="1" ht="28" x14ac:dyDescent="0.2">
      <c r="B48" s="200"/>
      <c r="C48" s="31" t="s">
        <v>292</v>
      </c>
      <c r="D48" s="31" t="s">
        <v>711</v>
      </c>
      <c r="E48" s="58">
        <v>126</v>
      </c>
      <c r="F48" s="33" t="s">
        <v>264</v>
      </c>
      <c r="G48" s="58">
        <v>1</v>
      </c>
      <c r="H48" s="33" t="s">
        <v>262</v>
      </c>
      <c r="I48" s="59">
        <v>600</v>
      </c>
      <c r="J48" s="59"/>
      <c r="K48" s="59">
        <v>0</v>
      </c>
      <c r="L48" s="215" t="s">
        <v>710</v>
      </c>
    </row>
    <row r="49" spans="2:12" s="88" customFormat="1" x14ac:dyDescent="0.2">
      <c r="B49" s="200"/>
      <c r="C49" s="31" t="s">
        <v>265</v>
      </c>
      <c r="D49" s="31" t="s">
        <v>290</v>
      </c>
      <c r="E49" s="58">
        <v>4</v>
      </c>
      <c r="F49" s="33" t="s">
        <v>266</v>
      </c>
      <c r="G49" s="58">
        <v>1</v>
      </c>
      <c r="H49" s="33" t="s">
        <v>262</v>
      </c>
      <c r="I49" s="59">
        <v>1500</v>
      </c>
      <c r="J49" s="59"/>
      <c r="K49" s="59">
        <v>0</v>
      </c>
      <c r="L49" s="216"/>
    </row>
    <row r="50" spans="2:12" s="9" customFormat="1" x14ac:dyDescent="0.2">
      <c r="B50" s="200"/>
      <c r="C50" s="94" t="s">
        <v>293</v>
      </c>
      <c r="D50" s="94" t="s">
        <v>719</v>
      </c>
      <c r="E50" s="142">
        <v>1</v>
      </c>
      <c r="F50" s="72" t="s">
        <v>266</v>
      </c>
      <c r="G50" s="142">
        <v>1</v>
      </c>
      <c r="H50" s="72" t="s">
        <v>262</v>
      </c>
      <c r="I50" s="158">
        <v>4500</v>
      </c>
      <c r="J50" s="141">
        <v>3500</v>
      </c>
      <c r="K50" s="59">
        <f t="shared" si="4"/>
        <v>4500</v>
      </c>
      <c r="L50" s="60"/>
    </row>
    <row r="51" spans="2:12" s="9" customFormat="1" x14ac:dyDescent="0.2">
      <c r="B51" s="200"/>
      <c r="C51" s="94" t="s">
        <v>294</v>
      </c>
      <c r="D51" s="94" t="s">
        <v>720</v>
      </c>
      <c r="E51" s="142">
        <v>1</v>
      </c>
      <c r="F51" s="72" t="s">
        <v>266</v>
      </c>
      <c r="G51" s="142">
        <v>1</v>
      </c>
      <c r="H51" s="72" t="s">
        <v>262</v>
      </c>
      <c r="I51" s="59">
        <v>5000</v>
      </c>
      <c r="J51" s="141">
        <v>5000</v>
      </c>
      <c r="K51" s="59">
        <f t="shared" si="4"/>
        <v>5000</v>
      </c>
      <c r="L51" s="60"/>
    </row>
    <row r="52" spans="2:12" s="9" customFormat="1" x14ac:dyDescent="0.2">
      <c r="B52" s="200"/>
      <c r="C52" s="128" t="s">
        <v>269</v>
      </c>
      <c r="D52" s="128" t="s">
        <v>359</v>
      </c>
      <c r="E52" s="129">
        <v>4</v>
      </c>
      <c r="F52" s="130" t="s">
        <v>266</v>
      </c>
      <c r="G52" s="129">
        <v>1</v>
      </c>
      <c r="H52" s="130" t="s">
        <v>262</v>
      </c>
      <c r="I52" s="131">
        <v>1000</v>
      </c>
      <c r="J52" s="131">
        <v>600</v>
      </c>
      <c r="K52" s="59">
        <f t="shared" si="4"/>
        <v>4000</v>
      </c>
      <c r="L52" s="60"/>
    </row>
    <row r="53" spans="2:12" s="9" customFormat="1" x14ac:dyDescent="0.2">
      <c r="B53" s="200"/>
      <c r="C53" s="128" t="s">
        <v>270</v>
      </c>
      <c r="D53" s="128" t="s">
        <v>271</v>
      </c>
      <c r="E53" s="129">
        <v>2</v>
      </c>
      <c r="F53" s="130" t="s">
        <v>266</v>
      </c>
      <c r="G53" s="129">
        <v>1</v>
      </c>
      <c r="H53" s="130" t="s">
        <v>262</v>
      </c>
      <c r="I53" s="131">
        <v>2000</v>
      </c>
      <c r="J53" s="131"/>
      <c r="K53" s="59">
        <f t="shared" si="4"/>
        <v>4000</v>
      </c>
      <c r="L53" s="60"/>
    </row>
    <row r="54" spans="2:12" s="9" customFormat="1" ht="28" x14ac:dyDescent="0.2">
      <c r="B54" s="200"/>
      <c r="C54" s="128" t="s">
        <v>295</v>
      </c>
      <c r="D54" s="128" t="s">
        <v>715</v>
      </c>
      <c r="E54" s="129">
        <v>1</v>
      </c>
      <c r="F54" s="130" t="s">
        <v>266</v>
      </c>
      <c r="G54" s="129">
        <v>1</v>
      </c>
      <c r="H54" s="130" t="s">
        <v>262</v>
      </c>
      <c r="I54" s="131">
        <v>1500</v>
      </c>
      <c r="J54" s="131"/>
      <c r="K54" s="59">
        <f t="shared" si="4"/>
        <v>1500</v>
      </c>
      <c r="L54" s="60"/>
    </row>
    <row r="55" spans="2:12" s="9" customFormat="1" x14ac:dyDescent="0.2">
      <c r="B55" s="200"/>
      <c r="C55" s="128" t="s">
        <v>296</v>
      </c>
      <c r="D55" s="128" t="s">
        <v>297</v>
      </c>
      <c r="E55" s="129">
        <v>5</v>
      </c>
      <c r="F55" s="130" t="s">
        <v>266</v>
      </c>
      <c r="G55" s="129">
        <v>1</v>
      </c>
      <c r="H55" s="130" t="s">
        <v>262</v>
      </c>
      <c r="I55" s="131">
        <v>1000</v>
      </c>
      <c r="J55" s="131"/>
      <c r="K55" s="59">
        <f t="shared" si="4"/>
        <v>5000</v>
      </c>
      <c r="L55" s="60"/>
    </row>
    <row r="56" spans="2:12" s="9" customFormat="1" x14ac:dyDescent="0.2">
      <c r="B56" s="200"/>
      <c r="C56" s="128" t="s">
        <v>267</v>
      </c>
      <c r="D56" s="128" t="s">
        <v>268</v>
      </c>
      <c r="E56" s="129">
        <v>5</v>
      </c>
      <c r="F56" s="130" t="s">
        <v>266</v>
      </c>
      <c r="G56" s="129">
        <v>1</v>
      </c>
      <c r="H56" s="130" t="s">
        <v>262</v>
      </c>
      <c r="I56" s="131">
        <v>600</v>
      </c>
      <c r="J56" s="131"/>
      <c r="K56" s="59">
        <f t="shared" si="4"/>
        <v>3000</v>
      </c>
      <c r="L56" s="60"/>
    </row>
    <row r="57" spans="2:12" s="9" customFormat="1" x14ac:dyDescent="0.2">
      <c r="B57" s="200"/>
      <c r="C57" s="31" t="s">
        <v>298</v>
      </c>
      <c r="D57" s="31" t="s">
        <v>299</v>
      </c>
      <c r="E57" s="58">
        <v>1</v>
      </c>
      <c r="F57" s="33" t="s">
        <v>266</v>
      </c>
      <c r="G57" s="58">
        <v>1</v>
      </c>
      <c r="H57" s="33" t="s">
        <v>262</v>
      </c>
      <c r="I57" s="59">
        <v>500</v>
      </c>
      <c r="J57" s="59"/>
      <c r="K57" s="59">
        <f t="shared" si="4"/>
        <v>500</v>
      </c>
      <c r="L57" s="60"/>
    </row>
    <row r="58" spans="2:12" s="9" customFormat="1" x14ac:dyDescent="0.2">
      <c r="B58" s="200"/>
      <c r="C58" s="31" t="s">
        <v>300</v>
      </c>
      <c r="D58" s="31" t="s">
        <v>362</v>
      </c>
      <c r="E58" s="58">
        <v>2</v>
      </c>
      <c r="F58" s="33" t="s">
        <v>274</v>
      </c>
      <c r="G58" s="58">
        <v>1</v>
      </c>
      <c r="H58" s="33" t="s">
        <v>262</v>
      </c>
      <c r="I58" s="59">
        <v>900</v>
      </c>
      <c r="J58" s="59"/>
      <c r="K58" s="59">
        <f t="shared" si="4"/>
        <v>1800</v>
      </c>
      <c r="L58" s="60"/>
    </row>
    <row r="59" spans="2:12" s="9" customFormat="1" x14ac:dyDescent="0.2">
      <c r="B59" s="200"/>
      <c r="C59" s="31" t="s">
        <v>301</v>
      </c>
      <c r="D59" s="31" t="s">
        <v>302</v>
      </c>
      <c r="E59" s="58">
        <v>4</v>
      </c>
      <c r="F59" s="33" t="s">
        <v>274</v>
      </c>
      <c r="G59" s="58">
        <v>1</v>
      </c>
      <c r="H59" s="33" t="s">
        <v>262</v>
      </c>
      <c r="I59" s="59">
        <v>500</v>
      </c>
      <c r="J59" s="59"/>
      <c r="K59" s="59">
        <f t="shared" si="4"/>
        <v>2000</v>
      </c>
      <c r="L59" s="60"/>
    </row>
    <row r="60" spans="2:12" s="9" customFormat="1" x14ac:dyDescent="0.2">
      <c r="B60" s="200"/>
      <c r="C60" s="31" t="s">
        <v>272</v>
      </c>
      <c r="D60" s="31" t="s">
        <v>273</v>
      </c>
      <c r="E60" s="58">
        <v>4</v>
      </c>
      <c r="F60" s="33" t="s">
        <v>274</v>
      </c>
      <c r="G60" s="58">
        <v>1</v>
      </c>
      <c r="H60" s="33" t="s">
        <v>262</v>
      </c>
      <c r="I60" s="59">
        <v>500</v>
      </c>
      <c r="J60" s="59"/>
      <c r="K60" s="59">
        <f t="shared" si="4"/>
        <v>2000</v>
      </c>
      <c r="L60" s="60"/>
    </row>
    <row r="61" spans="2:12" s="9" customFormat="1" x14ac:dyDescent="0.2">
      <c r="B61" s="200"/>
      <c r="C61" s="31" t="s">
        <v>303</v>
      </c>
      <c r="D61" s="31" t="s">
        <v>304</v>
      </c>
      <c r="E61" s="58">
        <v>2</v>
      </c>
      <c r="F61" s="33" t="s">
        <v>266</v>
      </c>
      <c r="G61" s="58">
        <v>1</v>
      </c>
      <c r="H61" s="33" t="s">
        <v>262</v>
      </c>
      <c r="I61" s="59">
        <v>600</v>
      </c>
      <c r="J61" s="59"/>
      <c r="K61" s="59">
        <f t="shared" si="4"/>
        <v>1200</v>
      </c>
      <c r="L61" s="60"/>
    </row>
    <row r="62" spans="2:12" s="9" customFormat="1" x14ac:dyDescent="0.2">
      <c r="B62" s="200"/>
      <c r="C62" s="31" t="s">
        <v>288</v>
      </c>
      <c r="D62" s="31" t="s">
        <v>289</v>
      </c>
      <c r="E62" s="58">
        <v>2</v>
      </c>
      <c r="F62" s="33" t="s">
        <v>266</v>
      </c>
      <c r="G62" s="58">
        <v>1</v>
      </c>
      <c r="H62" s="33" t="s">
        <v>262</v>
      </c>
      <c r="I62" s="59">
        <v>500</v>
      </c>
      <c r="J62" s="59"/>
      <c r="K62" s="59">
        <f t="shared" si="4"/>
        <v>1000</v>
      </c>
      <c r="L62" s="60"/>
    </row>
    <row r="63" spans="2:12" s="9" customFormat="1" x14ac:dyDescent="0.2">
      <c r="B63" s="200"/>
      <c r="C63" s="208" t="s">
        <v>305</v>
      </c>
      <c r="D63" s="209"/>
      <c r="E63" s="209"/>
      <c r="F63" s="209"/>
      <c r="G63" s="209"/>
      <c r="H63" s="209"/>
      <c r="I63" s="209"/>
      <c r="J63" s="209"/>
      <c r="K63" s="209"/>
      <c r="L63" s="210"/>
    </row>
    <row r="64" spans="2:12" s="9" customFormat="1" x14ac:dyDescent="0.2">
      <c r="B64" s="200"/>
      <c r="C64" s="94" t="s">
        <v>306</v>
      </c>
      <c r="D64" s="94" t="s">
        <v>723</v>
      </c>
      <c r="E64" s="142">
        <v>10</v>
      </c>
      <c r="F64" s="72" t="s">
        <v>277</v>
      </c>
      <c r="G64" s="142">
        <v>1</v>
      </c>
      <c r="H64" s="72" t="s">
        <v>262</v>
      </c>
      <c r="I64" s="141">
        <v>800</v>
      </c>
      <c r="J64" s="141">
        <v>600</v>
      </c>
      <c r="K64" s="66">
        <f>E64*G64*I64</f>
        <v>8000</v>
      </c>
      <c r="L64" s="102"/>
    </row>
    <row r="65" spans="2:12" s="9" customFormat="1" x14ac:dyDescent="0.2">
      <c r="B65" s="200"/>
      <c r="C65" s="94" t="s">
        <v>307</v>
      </c>
      <c r="D65" s="94" t="s">
        <v>722</v>
      </c>
      <c r="E65" s="142">
        <v>4</v>
      </c>
      <c r="F65" s="72" t="s">
        <v>277</v>
      </c>
      <c r="G65" s="142">
        <v>1</v>
      </c>
      <c r="H65" s="72" t="s">
        <v>262</v>
      </c>
      <c r="I65" s="59">
        <v>600</v>
      </c>
      <c r="J65" s="141">
        <v>600</v>
      </c>
      <c r="K65" s="66">
        <f t="shared" ref="K65:K77" si="5">E65*G65*I65</f>
        <v>2400</v>
      </c>
      <c r="L65" s="102"/>
    </row>
    <row r="66" spans="2:12" s="9" customFormat="1" x14ac:dyDescent="0.2">
      <c r="B66" s="200"/>
      <c r="C66" s="94" t="s">
        <v>275</v>
      </c>
      <c r="D66" s="94" t="s">
        <v>721</v>
      </c>
      <c r="E66" s="142">
        <v>4</v>
      </c>
      <c r="F66" s="72" t="s">
        <v>277</v>
      </c>
      <c r="G66" s="142">
        <v>1</v>
      </c>
      <c r="H66" s="72" t="s">
        <v>262</v>
      </c>
      <c r="I66" s="158">
        <v>500</v>
      </c>
      <c r="J66" s="141">
        <v>300</v>
      </c>
      <c r="K66" s="66">
        <f t="shared" si="5"/>
        <v>2000</v>
      </c>
      <c r="L66" s="102"/>
    </row>
    <row r="67" spans="2:12" s="9" customFormat="1" x14ac:dyDescent="0.2">
      <c r="B67" s="200"/>
      <c r="C67" s="94" t="s">
        <v>308</v>
      </c>
      <c r="D67" s="94" t="s">
        <v>276</v>
      </c>
      <c r="E67" s="142">
        <v>2</v>
      </c>
      <c r="F67" s="72" t="s">
        <v>277</v>
      </c>
      <c r="G67" s="142">
        <v>1</v>
      </c>
      <c r="H67" s="72" t="s">
        <v>262</v>
      </c>
      <c r="I67" s="158">
        <v>500</v>
      </c>
      <c r="J67" s="141">
        <v>300</v>
      </c>
      <c r="K67" s="66">
        <f t="shared" si="5"/>
        <v>1000</v>
      </c>
      <c r="L67" s="102"/>
    </row>
    <row r="68" spans="2:12" s="9" customFormat="1" x14ac:dyDescent="0.2">
      <c r="B68" s="200"/>
      <c r="C68" s="94" t="s">
        <v>714</v>
      </c>
      <c r="D68" s="94" t="s">
        <v>309</v>
      </c>
      <c r="E68" s="142">
        <v>4</v>
      </c>
      <c r="F68" s="72" t="s">
        <v>266</v>
      </c>
      <c r="G68" s="142">
        <v>1</v>
      </c>
      <c r="H68" s="72" t="s">
        <v>262</v>
      </c>
      <c r="I68" s="158">
        <v>400</v>
      </c>
      <c r="J68" s="141">
        <v>300</v>
      </c>
      <c r="K68" s="66">
        <f t="shared" si="5"/>
        <v>1600</v>
      </c>
      <c r="L68" s="102"/>
    </row>
    <row r="69" spans="2:12" s="9" customFormat="1" ht="28" x14ac:dyDescent="0.2">
      <c r="B69" s="200"/>
      <c r="C69" s="94" t="s">
        <v>310</v>
      </c>
      <c r="D69" s="94" t="s">
        <v>311</v>
      </c>
      <c r="E69" s="142">
        <v>1</v>
      </c>
      <c r="F69" s="72" t="s">
        <v>266</v>
      </c>
      <c r="G69" s="142">
        <v>1</v>
      </c>
      <c r="H69" s="72" t="s">
        <v>262</v>
      </c>
      <c r="I69" s="59">
        <v>3000</v>
      </c>
      <c r="J69" s="141">
        <v>3000</v>
      </c>
      <c r="K69" s="66">
        <f t="shared" si="5"/>
        <v>3000</v>
      </c>
      <c r="L69" s="102"/>
    </row>
    <row r="70" spans="2:12" s="9" customFormat="1" x14ac:dyDescent="0.2">
      <c r="B70" s="200"/>
      <c r="C70" s="31" t="s">
        <v>312</v>
      </c>
      <c r="D70" s="31" t="s">
        <v>313</v>
      </c>
      <c r="E70" s="58">
        <v>4</v>
      </c>
      <c r="F70" s="33" t="s">
        <v>266</v>
      </c>
      <c r="G70" s="58">
        <v>1</v>
      </c>
      <c r="H70" s="33" t="s">
        <v>262</v>
      </c>
      <c r="I70" s="59">
        <v>500</v>
      </c>
      <c r="J70" s="59"/>
      <c r="K70" s="59">
        <f t="shared" si="5"/>
        <v>2000</v>
      </c>
      <c r="L70" s="60"/>
    </row>
    <row r="71" spans="2:12" s="9" customFormat="1" x14ac:dyDescent="0.2">
      <c r="B71" s="200"/>
      <c r="C71" s="31" t="s">
        <v>314</v>
      </c>
      <c r="D71" s="31" t="s">
        <v>315</v>
      </c>
      <c r="E71" s="58">
        <v>4</v>
      </c>
      <c r="F71" s="33" t="s">
        <v>266</v>
      </c>
      <c r="G71" s="58">
        <v>1</v>
      </c>
      <c r="H71" s="33" t="s">
        <v>262</v>
      </c>
      <c r="I71" s="59">
        <v>200</v>
      </c>
      <c r="J71" s="59"/>
      <c r="K71" s="59">
        <f t="shared" si="5"/>
        <v>800</v>
      </c>
      <c r="L71" s="60"/>
    </row>
    <row r="72" spans="2:12" s="9" customFormat="1" ht="28" x14ac:dyDescent="0.2">
      <c r="B72" s="200"/>
      <c r="C72" s="31" t="s">
        <v>316</v>
      </c>
      <c r="D72" s="31" t="s">
        <v>317</v>
      </c>
      <c r="E72" s="58">
        <v>2</v>
      </c>
      <c r="F72" s="33" t="s">
        <v>266</v>
      </c>
      <c r="G72" s="58">
        <v>1</v>
      </c>
      <c r="H72" s="33" t="s">
        <v>262</v>
      </c>
      <c r="I72" s="59">
        <v>500</v>
      </c>
      <c r="J72" s="59"/>
      <c r="K72" s="59">
        <f t="shared" si="5"/>
        <v>1000</v>
      </c>
      <c r="L72" s="60"/>
    </row>
    <row r="73" spans="2:12" s="9" customFormat="1" x14ac:dyDescent="0.2">
      <c r="B73" s="200"/>
      <c r="C73" s="31" t="s">
        <v>318</v>
      </c>
      <c r="D73" s="31" t="s">
        <v>319</v>
      </c>
      <c r="E73" s="58">
        <v>1</v>
      </c>
      <c r="F73" s="33" t="s">
        <v>266</v>
      </c>
      <c r="G73" s="58">
        <v>1</v>
      </c>
      <c r="H73" s="33" t="s">
        <v>262</v>
      </c>
      <c r="I73" s="59">
        <v>1200</v>
      </c>
      <c r="J73" s="59"/>
      <c r="K73" s="59">
        <f>E73*G73*I73</f>
        <v>1200</v>
      </c>
      <c r="L73" s="60"/>
    </row>
    <row r="74" spans="2:12" s="9" customFormat="1" x14ac:dyDescent="0.2">
      <c r="B74" s="200"/>
      <c r="C74" s="31" t="s">
        <v>320</v>
      </c>
      <c r="D74" s="31" t="s">
        <v>321</v>
      </c>
      <c r="E74" s="58">
        <v>4</v>
      </c>
      <c r="F74" s="33" t="s">
        <v>266</v>
      </c>
      <c r="G74" s="58">
        <v>1</v>
      </c>
      <c r="H74" s="33" t="s">
        <v>262</v>
      </c>
      <c r="I74" s="59">
        <v>200</v>
      </c>
      <c r="J74" s="59"/>
      <c r="K74" s="59">
        <f t="shared" si="5"/>
        <v>800</v>
      </c>
      <c r="L74" s="60"/>
    </row>
    <row r="75" spans="2:12" s="9" customFormat="1" x14ac:dyDescent="0.2">
      <c r="B75" s="200"/>
      <c r="C75" s="31" t="s">
        <v>322</v>
      </c>
      <c r="D75" s="31" t="s">
        <v>319</v>
      </c>
      <c r="E75" s="58">
        <v>1</v>
      </c>
      <c r="F75" s="33" t="s">
        <v>266</v>
      </c>
      <c r="G75" s="58">
        <v>1</v>
      </c>
      <c r="H75" s="33" t="s">
        <v>262</v>
      </c>
      <c r="I75" s="59">
        <v>1200</v>
      </c>
      <c r="J75" s="59"/>
      <c r="K75" s="59">
        <f t="shared" si="5"/>
        <v>1200</v>
      </c>
      <c r="L75" s="60"/>
    </row>
    <row r="76" spans="2:12" s="9" customFormat="1" x14ac:dyDescent="0.2">
      <c r="B76" s="200"/>
      <c r="C76" s="31" t="s">
        <v>323</v>
      </c>
      <c r="D76" s="31" t="s">
        <v>324</v>
      </c>
      <c r="E76" s="58">
        <v>4</v>
      </c>
      <c r="F76" s="33" t="s">
        <v>266</v>
      </c>
      <c r="G76" s="58">
        <v>1</v>
      </c>
      <c r="H76" s="33" t="s">
        <v>262</v>
      </c>
      <c r="I76" s="59">
        <v>200</v>
      </c>
      <c r="J76" s="59"/>
      <c r="K76" s="59">
        <f t="shared" si="5"/>
        <v>800</v>
      </c>
      <c r="L76" s="60"/>
    </row>
    <row r="77" spans="2:12" s="9" customFormat="1" x14ac:dyDescent="0.2">
      <c r="B77" s="200"/>
      <c r="C77" s="31" t="s">
        <v>272</v>
      </c>
      <c r="D77" s="31" t="s">
        <v>273</v>
      </c>
      <c r="E77" s="58">
        <v>1</v>
      </c>
      <c r="F77" s="33" t="s">
        <v>274</v>
      </c>
      <c r="G77" s="58">
        <v>1</v>
      </c>
      <c r="H77" s="33" t="s">
        <v>262</v>
      </c>
      <c r="I77" s="59">
        <v>500</v>
      </c>
      <c r="J77" s="59"/>
      <c r="K77" s="59">
        <f t="shared" si="5"/>
        <v>500</v>
      </c>
      <c r="L77" s="60"/>
    </row>
    <row r="78" spans="2:12" s="9" customFormat="1" x14ac:dyDescent="0.2">
      <c r="B78" s="200"/>
      <c r="C78" s="208" t="s">
        <v>325</v>
      </c>
      <c r="D78" s="209"/>
      <c r="E78" s="209"/>
      <c r="F78" s="209"/>
      <c r="G78" s="209"/>
      <c r="H78" s="209"/>
      <c r="I78" s="209"/>
      <c r="J78" s="209"/>
      <c r="K78" s="209"/>
      <c r="L78" s="210"/>
    </row>
    <row r="79" spans="2:12" s="9" customFormat="1" x14ac:dyDescent="0.2">
      <c r="B79" s="200"/>
      <c r="C79" s="31" t="s">
        <v>326</v>
      </c>
      <c r="D79" s="31" t="s">
        <v>355</v>
      </c>
      <c r="E79" s="58">
        <v>20</v>
      </c>
      <c r="F79" s="33" t="s">
        <v>283</v>
      </c>
      <c r="G79" s="58">
        <v>1</v>
      </c>
      <c r="H79" s="33" t="s">
        <v>284</v>
      </c>
      <c r="I79" s="59">
        <v>500</v>
      </c>
      <c r="J79" s="59"/>
      <c r="K79" s="59">
        <f>E79*G79*I79</f>
        <v>10000</v>
      </c>
      <c r="L79" s="60"/>
    </row>
    <row r="80" spans="2:12" s="9" customFormat="1" x14ac:dyDescent="0.2">
      <c r="B80" s="200"/>
      <c r="C80" s="31" t="s">
        <v>327</v>
      </c>
      <c r="D80" s="31" t="s">
        <v>356</v>
      </c>
      <c r="E80" s="58">
        <v>24</v>
      </c>
      <c r="F80" s="33" t="s">
        <v>283</v>
      </c>
      <c r="G80" s="58">
        <v>1</v>
      </c>
      <c r="H80" s="33" t="s">
        <v>284</v>
      </c>
      <c r="I80" s="59">
        <v>500</v>
      </c>
      <c r="J80" s="59"/>
      <c r="K80" s="59">
        <f t="shared" ref="K80:K91" si="6">E80*G80*I80</f>
        <v>12000</v>
      </c>
      <c r="L80" s="60"/>
    </row>
    <row r="81" spans="2:12" s="9" customFormat="1" x14ac:dyDescent="0.2">
      <c r="B81" s="200"/>
      <c r="C81" s="31" t="s">
        <v>282</v>
      </c>
      <c r="D81" s="31"/>
      <c r="E81" s="58">
        <v>24</v>
      </c>
      <c r="F81" s="33" t="s">
        <v>283</v>
      </c>
      <c r="G81" s="58">
        <v>1</v>
      </c>
      <c r="H81" s="33" t="s">
        <v>284</v>
      </c>
      <c r="I81" s="59">
        <v>500</v>
      </c>
      <c r="J81" s="59"/>
      <c r="K81" s="59">
        <f t="shared" si="6"/>
        <v>12000</v>
      </c>
      <c r="L81" s="60"/>
    </row>
    <row r="82" spans="2:12" s="9" customFormat="1" x14ac:dyDescent="0.2">
      <c r="B82" s="200"/>
      <c r="C82" s="31" t="s">
        <v>328</v>
      </c>
      <c r="D82" s="31" t="s">
        <v>438</v>
      </c>
      <c r="E82" s="58">
        <v>14</v>
      </c>
      <c r="F82" s="33" t="s">
        <v>283</v>
      </c>
      <c r="G82" s="58">
        <v>1</v>
      </c>
      <c r="H82" s="33" t="s">
        <v>284</v>
      </c>
      <c r="I82" s="59">
        <v>200</v>
      </c>
      <c r="J82" s="59"/>
      <c r="K82" s="59">
        <f t="shared" si="6"/>
        <v>2800</v>
      </c>
      <c r="L82" s="60"/>
    </row>
    <row r="83" spans="2:12" s="9" customFormat="1" x14ac:dyDescent="0.2">
      <c r="B83" s="200"/>
      <c r="C83" s="31" t="s">
        <v>329</v>
      </c>
      <c r="D83" s="31"/>
      <c r="E83" s="58">
        <v>4</v>
      </c>
      <c r="F83" s="33" t="s">
        <v>283</v>
      </c>
      <c r="G83" s="58">
        <v>1</v>
      </c>
      <c r="H83" s="33" t="s">
        <v>284</v>
      </c>
      <c r="I83" s="59">
        <v>200</v>
      </c>
      <c r="J83" s="59"/>
      <c r="K83" s="59">
        <f t="shared" si="6"/>
        <v>800</v>
      </c>
      <c r="L83" s="60"/>
    </row>
    <row r="84" spans="2:12" s="9" customFormat="1" x14ac:dyDescent="0.2">
      <c r="B84" s="200"/>
      <c r="C84" s="31" t="s">
        <v>360</v>
      </c>
      <c r="D84" s="31"/>
      <c r="E84" s="58">
        <v>4</v>
      </c>
      <c r="F84" s="33" t="s">
        <v>283</v>
      </c>
      <c r="G84" s="58">
        <v>1</v>
      </c>
      <c r="H84" s="33" t="s">
        <v>262</v>
      </c>
      <c r="I84" s="59">
        <v>5000</v>
      </c>
      <c r="J84" s="59"/>
      <c r="K84" s="59">
        <f t="shared" si="6"/>
        <v>20000</v>
      </c>
      <c r="L84" s="60"/>
    </row>
    <row r="85" spans="2:12" s="9" customFormat="1" x14ac:dyDescent="0.2">
      <c r="B85" s="200"/>
      <c r="C85" s="94" t="s">
        <v>361</v>
      </c>
      <c r="D85" s="94"/>
      <c r="E85" s="142">
        <v>1</v>
      </c>
      <c r="F85" s="72" t="s">
        <v>353</v>
      </c>
      <c r="G85" s="142">
        <v>1</v>
      </c>
      <c r="H85" s="72" t="s">
        <v>252</v>
      </c>
      <c r="I85" s="141">
        <v>30000</v>
      </c>
      <c r="J85" s="141">
        <v>25000</v>
      </c>
      <c r="K85" s="66">
        <f t="shared" si="6"/>
        <v>30000</v>
      </c>
      <c r="L85" s="102"/>
    </row>
    <row r="86" spans="2:12" s="9" customFormat="1" x14ac:dyDescent="0.2">
      <c r="B86" s="200"/>
      <c r="C86" s="94" t="s">
        <v>285</v>
      </c>
      <c r="D86" s="94" t="s">
        <v>357</v>
      </c>
      <c r="E86" s="142">
        <v>1</v>
      </c>
      <c r="F86" s="72" t="s">
        <v>266</v>
      </c>
      <c r="G86" s="142">
        <v>1</v>
      </c>
      <c r="H86" s="72" t="s">
        <v>284</v>
      </c>
      <c r="I86" s="59">
        <v>3000</v>
      </c>
      <c r="J86" s="141">
        <v>3000</v>
      </c>
      <c r="K86" s="66">
        <f t="shared" si="6"/>
        <v>3000</v>
      </c>
      <c r="L86" s="102"/>
    </row>
    <row r="87" spans="2:12" s="9" customFormat="1" x14ac:dyDescent="0.2">
      <c r="B87" s="200"/>
      <c r="C87" s="31" t="s">
        <v>330</v>
      </c>
      <c r="D87" s="31" t="s">
        <v>331</v>
      </c>
      <c r="E87" s="58">
        <v>2</v>
      </c>
      <c r="F87" s="33" t="s">
        <v>266</v>
      </c>
      <c r="G87" s="58">
        <v>1</v>
      </c>
      <c r="H87" s="33" t="s">
        <v>284</v>
      </c>
      <c r="I87" s="59">
        <v>500</v>
      </c>
      <c r="J87" s="59"/>
      <c r="K87" s="59">
        <f t="shared" si="6"/>
        <v>1000</v>
      </c>
      <c r="L87" s="60"/>
    </row>
    <row r="88" spans="2:12" s="9" customFormat="1" x14ac:dyDescent="0.2">
      <c r="B88" s="200"/>
      <c r="C88" s="31" t="s">
        <v>332</v>
      </c>
      <c r="D88" s="31" t="s">
        <v>287</v>
      </c>
      <c r="E88" s="58">
        <v>100</v>
      </c>
      <c r="F88" s="33" t="s">
        <v>333</v>
      </c>
      <c r="G88" s="58">
        <v>1</v>
      </c>
      <c r="H88" s="33" t="s">
        <v>284</v>
      </c>
      <c r="I88" s="59">
        <v>80</v>
      </c>
      <c r="J88" s="59"/>
      <c r="K88" s="59">
        <f t="shared" si="6"/>
        <v>8000</v>
      </c>
      <c r="L88" s="60"/>
    </row>
    <row r="89" spans="2:12" s="9" customFormat="1" x14ac:dyDescent="0.2">
      <c r="B89" s="200"/>
      <c r="C89" s="31" t="s">
        <v>334</v>
      </c>
      <c r="D89" s="31" t="s">
        <v>335</v>
      </c>
      <c r="E89" s="58">
        <v>6</v>
      </c>
      <c r="F89" s="33" t="s">
        <v>266</v>
      </c>
      <c r="G89" s="58">
        <v>1</v>
      </c>
      <c r="H89" s="33" t="s">
        <v>284</v>
      </c>
      <c r="I89" s="59">
        <v>50</v>
      </c>
      <c r="J89" s="59"/>
      <c r="K89" s="59">
        <f t="shared" si="6"/>
        <v>300</v>
      </c>
      <c r="L89" s="60"/>
    </row>
    <row r="90" spans="2:12" s="9" customFormat="1" x14ac:dyDescent="0.2">
      <c r="B90" s="200"/>
      <c r="C90" s="31" t="s">
        <v>336</v>
      </c>
      <c r="D90" s="31" t="s">
        <v>337</v>
      </c>
      <c r="E90" s="58">
        <v>2</v>
      </c>
      <c r="F90" s="33" t="s">
        <v>266</v>
      </c>
      <c r="G90" s="58">
        <v>1</v>
      </c>
      <c r="H90" s="33" t="s">
        <v>284</v>
      </c>
      <c r="I90" s="59">
        <v>500</v>
      </c>
      <c r="J90" s="59"/>
      <c r="K90" s="59">
        <f t="shared" si="6"/>
        <v>1000</v>
      </c>
      <c r="L90" s="60"/>
    </row>
    <row r="91" spans="2:12" s="9" customFormat="1" ht="19" thickBot="1" x14ac:dyDescent="0.25">
      <c r="B91" s="200"/>
      <c r="C91" s="31" t="s">
        <v>338</v>
      </c>
      <c r="D91" s="31" t="s">
        <v>339</v>
      </c>
      <c r="E91" s="58">
        <v>2</v>
      </c>
      <c r="F91" s="33" t="s">
        <v>266</v>
      </c>
      <c r="G91" s="58">
        <v>1</v>
      </c>
      <c r="H91" s="33" t="s">
        <v>284</v>
      </c>
      <c r="I91" s="59">
        <v>500</v>
      </c>
      <c r="J91" s="59"/>
      <c r="K91" s="59">
        <f t="shared" si="6"/>
        <v>1000</v>
      </c>
      <c r="L91" s="60"/>
    </row>
    <row r="92" spans="2:12" s="9" customFormat="1" x14ac:dyDescent="0.2">
      <c r="B92" s="200"/>
      <c r="C92" s="202" t="s">
        <v>340</v>
      </c>
      <c r="D92" s="203"/>
      <c r="E92" s="203"/>
      <c r="F92" s="203"/>
      <c r="G92" s="203"/>
      <c r="H92" s="203"/>
      <c r="I92" s="203"/>
      <c r="J92" s="203"/>
      <c r="K92" s="203"/>
      <c r="L92" s="204"/>
    </row>
    <row r="93" spans="2:12" s="9" customFormat="1" x14ac:dyDescent="0.2">
      <c r="B93" s="200"/>
      <c r="C93" s="61" t="s">
        <v>341</v>
      </c>
      <c r="D93" s="62" t="s">
        <v>342</v>
      </c>
      <c r="E93" s="63">
        <v>1</v>
      </c>
      <c r="F93" s="64" t="s">
        <v>253</v>
      </c>
      <c r="G93" s="63">
        <v>4</v>
      </c>
      <c r="H93" s="64" t="s">
        <v>262</v>
      </c>
      <c r="I93" s="65">
        <v>500</v>
      </c>
      <c r="J93" s="65"/>
      <c r="K93" s="65">
        <f>E93*G93*I93</f>
        <v>2000</v>
      </c>
      <c r="L93" s="60"/>
    </row>
    <row r="94" spans="2:12" s="9" customFormat="1" x14ac:dyDescent="0.2">
      <c r="B94" s="200"/>
      <c r="C94" s="61" t="s">
        <v>343</v>
      </c>
      <c r="D94" s="62" t="s">
        <v>344</v>
      </c>
      <c r="E94" s="63">
        <v>2</v>
      </c>
      <c r="F94" s="64" t="s">
        <v>253</v>
      </c>
      <c r="G94" s="63">
        <v>4</v>
      </c>
      <c r="H94" s="64" t="s">
        <v>262</v>
      </c>
      <c r="I94" s="65">
        <v>400</v>
      </c>
      <c r="J94" s="65"/>
      <c r="K94" s="65">
        <f t="shared" ref="K94:K100" si="7">E94*G94*I94</f>
        <v>3200</v>
      </c>
      <c r="L94" s="60"/>
    </row>
    <row r="95" spans="2:12" s="9" customFormat="1" x14ac:dyDescent="0.2">
      <c r="B95" s="200"/>
      <c r="C95" s="61" t="s">
        <v>345</v>
      </c>
      <c r="D95" s="62" t="s">
        <v>346</v>
      </c>
      <c r="E95" s="63">
        <v>2</v>
      </c>
      <c r="F95" s="64" t="s">
        <v>253</v>
      </c>
      <c r="G95" s="63">
        <v>4</v>
      </c>
      <c r="H95" s="64" t="s">
        <v>262</v>
      </c>
      <c r="I95" s="65">
        <v>400</v>
      </c>
      <c r="J95" s="65"/>
      <c r="K95" s="65">
        <f t="shared" si="7"/>
        <v>3200</v>
      </c>
      <c r="L95" s="60"/>
    </row>
    <row r="96" spans="2:12" s="9" customFormat="1" x14ac:dyDescent="0.2">
      <c r="B96" s="200"/>
      <c r="C96" s="61" t="s">
        <v>347</v>
      </c>
      <c r="D96" s="62" t="s">
        <v>348</v>
      </c>
      <c r="E96" s="63">
        <v>2</v>
      </c>
      <c r="F96" s="64" t="s">
        <v>253</v>
      </c>
      <c r="G96" s="63">
        <v>4</v>
      </c>
      <c r="H96" s="64" t="s">
        <v>262</v>
      </c>
      <c r="I96" s="65">
        <v>400</v>
      </c>
      <c r="J96" s="65"/>
      <c r="K96" s="65">
        <f t="shared" si="7"/>
        <v>3200</v>
      </c>
      <c r="L96" s="60"/>
    </row>
    <row r="97" spans="2:12" s="9" customFormat="1" x14ac:dyDescent="0.2">
      <c r="B97" s="200"/>
      <c r="C97" s="61" t="s">
        <v>349</v>
      </c>
      <c r="D97" s="62" t="s">
        <v>350</v>
      </c>
      <c r="E97" s="63">
        <v>13</v>
      </c>
      <c r="F97" s="64" t="s">
        <v>253</v>
      </c>
      <c r="G97" s="63">
        <v>4</v>
      </c>
      <c r="H97" s="64" t="s">
        <v>262</v>
      </c>
      <c r="I97" s="65">
        <v>300</v>
      </c>
      <c r="J97" s="65"/>
      <c r="K97" s="65">
        <f t="shared" si="7"/>
        <v>15600</v>
      </c>
      <c r="L97" s="60"/>
    </row>
    <row r="98" spans="2:12" s="9" customFormat="1" x14ac:dyDescent="0.2">
      <c r="B98" s="200"/>
      <c r="C98" s="61" t="s">
        <v>351</v>
      </c>
      <c r="D98" s="62" t="s">
        <v>358</v>
      </c>
      <c r="E98" s="63">
        <v>18</v>
      </c>
      <c r="F98" s="64" t="s">
        <v>253</v>
      </c>
      <c r="G98" s="63">
        <v>3</v>
      </c>
      <c r="H98" s="64" t="s">
        <v>262</v>
      </c>
      <c r="I98" s="65">
        <v>150</v>
      </c>
      <c r="J98" s="65"/>
      <c r="K98" s="65">
        <f t="shared" si="7"/>
        <v>8100</v>
      </c>
      <c r="L98" s="60"/>
    </row>
    <row r="99" spans="2:12" s="9" customFormat="1" x14ac:dyDescent="0.2">
      <c r="B99" s="200"/>
      <c r="C99" s="61" t="s">
        <v>351</v>
      </c>
      <c r="D99" s="62" t="s">
        <v>477</v>
      </c>
      <c r="E99" s="63">
        <v>16</v>
      </c>
      <c r="F99" s="64" t="s">
        <v>253</v>
      </c>
      <c r="G99" s="63">
        <v>2</v>
      </c>
      <c r="H99" s="64" t="s">
        <v>363</v>
      </c>
      <c r="I99" s="65">
        <v>500</v>
      </c>
      <c r="J99" s="65"/>
      <c r="K99" s="65">
        <f t="shared" si="7"/>
        <v>16000</v>
      </c>
      <c r="L99" s="60"/>
    </row>
    <row r="100" spans="2:12" s="9" customFormat="1" x14ac:dyDescent="0.2">
      <c r="B100" s="200"/>
      <c r="C100" s="61" t="s">
        <v>364</v>
      </c>
      <c r="D100" s="62" t="s">
        <v>476</v>
      </c>
      <c r="E100" s="63">
        <v>3</v>
      </c>
      <c r="F100" s="64" t="s">
        <v>253</v>
      </c>
      <c r="G100" s="63">
        <v>2</v>
      </c>
      <c r="H100" s="64" t="s">
        <v>363</v>
      </c>
      <c r="I100" s="65">
        <v>1000</v>
      </c>
      <c r="J100" s="65"/>
      <c r="K100" s="65">
        <f t="shared" si="7"/>
        <v>6000</v>
      </c>
      <c r="L100" s="60"/>
    </row>
    <row r="101" spans="2:12" s="9" customFormat="1" x14ac:dyDescent="0.2">
      <c r="B101" s="200"/>
      <c r="C101" s="61" t="s">
        <v>352</v>
      </c>
      <c r="D101" s="62" t="s">
        <v>475</v>
      </c>
      <c r="E101" s="63">
        <v>2</v>
      </c>
      <c r="F101" s="64" t="s">
        <v>259</v>
      </c>
      <c r="G101" s="63">
        <v>2</v>
      </c>
      <c r="H101" s="64" t="s">
        <v>252</v>
      </c>
      <c r="I101" s="65">
        <v>5000</v>
      </c>
      <c r="J101" s="65"/>
      <c r="K101" s="65">
        <f>E101*G101*I101</f>
        <v>20000</v>
      </c>
      <c r="L101" s="60"/>
    </row>
    <row r="102" spans="2:12" s="9" customFormat="1" ht="19" thickBot="1" x14ac:dyDescent="0.25">
      <c r="B102" s="201"/>
      <c r="C102" s="211" t="s">
        <v>38</v>
      </c>
      <c r="D102" s="190"/>
      <c r="E102" s="190"/>
      <c r="F102" s="190"/>
      <c r="G102" s="190"/>
      <c r="H102" s="190"/>
      <c r="I102" s="191"/>
      <c r="J102" s="151"/>
      <c r="K102" s="30">
        <f>SUM(K35:K101)</f>
        <v>319600</v>
      </c>
      <c r="L102" s="27"/>
    </row>
    <row r="103" spans="2:12" s="88" customFormat="1" x14ac:dyDescent="0.2">
      <c r="B103" s="174" t="s">
        <v>39</v>
      </c>
      <c r="C103" s="202" t="s">
        <v>432</v>
      </c>
      <c r="D103" s="203"/>
      <c r="E103" s="203"/>
      <c r="F103" s="203"/>
      <c r="G103" s="203"/>
      <c r="H103" s="203"/>
      <c r="I103" s="203"/>
      <c r="J103" s="203"/>
      <c r="K103" s="203"/>
      <c r="L103" s="204" t="s">
        <v>37</v>
      </c>
    </row>
    <row r="104" spans="2:12" s="88" customFormat="1" x14ac:dyDescent="0.2">
      <c r="B104" s="176"/>
      <c r="C104" s="172" t="s">
        <v>431</v>
      </c>
      <c r="D104" s="170" t="s">
        <v>681</v>
      </c>
      <c r="E104" s="32">
        <v>24</v>
      </c>
      <c r="F104" s="33" t="s">
        <v>264</v>
      </c>
      <c r="G104" s="32">
        <v>1</v>
      </c>
      <c r="H104" s="33" t="s">
        <v>252</v>
      </c>
      <c r="I104" s="59">
        <v>240</v>
      </c>
      <c r="J104" s="59"/>
      <c r="K104" s="59">
        <f t="shared" ref="K104:K110" si="8">E104*G104*I104</f>
        <v>5760</v>
      </c>
      <c r="L104" s="103"/>
    </row>
    <row r="105" spans="2:12" s="88" customFormat="1" x14ac:dyDescent="0.2">
      <c r="B105" s="176"/>
      <c r="C105" s="212" t="s">
        <v>437</v>
      </c>
      <c r="D105" s="170" t="s">
        <v>682</v>
      </c>
      <c r="E105" s="32">
        <v>3</v>
      </c>
      <c r="F105" s="33" t="s">
        <v>266</v>
      </c>
      <c r="G105" s="32">
        <v>1</v>
      </c>
      <c r="H105" s="33" t="s">
        <v>252</v>
      </c>
      <c r="I105" s="59">
        <v>400</v>
      </c>
      <c r="J105" s="59"/>
      <c r="K105" s="59">
        <f t="shared" si="8"/>
        <v>1200</v>
      </c>
      <c r="L105" s="103"/>
    </row>
    <row r="106" spans="2:12" s="88" customFormat="1" x14ac:dyDescent="0.2">
      <c r="B106" s="176"/>
      <c r="C106" s="213"/>
      <c r="D106" s="170" t="s">
        <v>683</v>
      </c>
      <c r="E106" s="32">
        <v>6</v>
      </c>
      <c r="F106" s="33" t="s">
        <v>266</v>
      </c>
      <c r="G106" s="32">
        <v>1</v>
      </c>
      <c r="H106" s="33" t="s">
        <v>252</v>
      </c>
      <c r="I106" s="59">
        <v>200</v>
      </c>
      <c r="J106" s="59"/>
      <c r="K106" s="59">
        <f t="shared" si="8"/>
        <v>1200</v>
      </c>
      <c r="L106" s="103"/>
    </row>
    <row r="107" spans="2:12" s="88" customFormat="1" x14ac:dyDescent="0.2">
      <c r="B107" s="176"/>
      <c r="C107" s="152" t="s">
        <v>685</v>
      </c>
      <c r="D107" s="170" t="s">
        <v>686</v>
      </c>
      <c r="E107" s="32">
        <v>15</v>
      </c>
      <c r="F107" s="33" t="s">
        <v>684</v>
      </c>
      <c r="G107" s="32">
        <v>1</v>
      </c>
      <c r="H107" s="33" t="s">
        <v>252</v>
      </c>
      <c r="I107" s="59">
        <v>450</v>
      </c>
      <c r="J107" s="59"/>
      <c r="K107" s="59">
        <f t="shared" si="8"/>
        <v>6750</v>
      </c>
      <c r="L107" s="103"/>
    </row>
    <row r="108" spans="2:12" s="88" customFormat="1" x14ac:dyDescent="0.2">
      <c r="B108" s="176"/>
      <c r="C108" s="212" t="s">
        <v>695</v>
      </c>
      <c r="D108" s="170" t="s">
        <v>687</v>
      </c>
      <c r="E108" s="32">
        <v>18</v>
      </c>
      <c r="F108" s="33" t="s">
        <v>264</v>
      </c>
      <c r="G108" s="32">
        <v>2</v>
      </c>
      <c r="H108" s="33" t="s">
        <v>353</v>
      </c>
      <c r="I108" s="59">
        <v>150</v>
      </c>
      <c r="J108" s="59"/>
      <c r="K108" s="59">
        <f t="shared" si="8"/>
        <v>5400</v>
      </c>
      <c r="L108" s="103"/>
    </row>
    <row r="109" spans="2:12" s="88" customFormat="1" x14ac:dyDescent="0.2">
      <c r="B109" s="176"/>
      <c r="C109" s="214"/>
      <c r="D109" s="170" t="s">
        <v>688</v>
      </c>
      <c r="E109" s="32">
        <v>6</v>
      </c>
      <c r="F109" s="33" t="s">
        <v>429</v>
      </c>
      <c r="G109" s="32">
        <v>2</v>
      </c>
      <c r="H109" s="33" t="s">
        <v>353</v>
      </c>
      <c r="I109" s="59">
        <v>350</v>
      </c>
      <c r="J109" s="59"/>
      <c r="K109" s="59">
        <f t="shared" si="8"/>
        <v>4200</v>
      </c>
      <c r="L109" s="103"/>
    </row>
    <row r="110" spans="2:12" s="88" customFormat="1" ht="19" thickBot="1" x14ac:dyDescent="0.25">
      <c r="B110" s="176"/>
      <c r="C110" s="214"/>
      <c r="D110" s="170" t="s">
        <v>689</v>
      </c>
      <c r="E110" s="32">
        <v>42</v>
      </c>
      <c r="F110" s="33" t="s">
        <v>690</v>
      </c>
      <c r="G110" s="32">
        <v>1</v>
      </c>
      <c r="H110" s="33" t="s">
        <v>353</v>
      </c>
      <c r="I110" s="59">
        <v>500</v>
      </c>
      <c r="J110" s="59"/>
      <c r="K110" s="59">
        <f t="shared" si="8"/>
        <v>21000</v>
      </c>
      <c r="L110" s="103"/>
    </row>
    <row r="111" spans="2:12" s="88" customFormat="1" x14ac:dyDescent="0.2">
      <c r="B111" s="176"/>
      <c r="C111" s="202" t="s">
        <v>425</v>
      </c>
      <c r="D111" s="203"/>
      <c r="E111" s="203"/>
      <c r="F111" s="203"/>
      <c r="G111" s="203"/>
      <c r="H111" s="203"/>
      <c r="I111" s="203"/>
      <c r="J111" s="203"/>
      <c r="K111" s="203"/>
      <c r="L111" s="204" t="s">
        <v>37</v>
      </c>
    </row>
    <row r="112" spans="2:12" s="136" customFormat="1" x14ac:dyDescent="0.2">
      <c r="B112" s="176"/>
      <c r="C112" s="172" t="s">
        <v>426</v>
      </c>
      <c r="D112" s="170" t="s">
        <v>718</v>
      </c>
      <c r="E112" s="32">
        <v>126</v>
      </c>
      <c r="F112" s="33" t="s">
        <v>264</v>
      </c>
      <c r="G112" s="32">
        <v>1</v>
      </c>
      <c r="H112" s="33" t="s">
        <v>252</v>
      </c>
      <c r="I112" s="158">
        <v>150</v>
      </c>
      <c r="J112" s="141">
        <v>100</v>
      </c>
      <c r="K112" s="59">
        <f t="shared" ref="K112:K121" si="9">E112*G112*I112</f>
        <v>18900</v>
      </c>
      <c r="L112" s="92"/>
    </row>
    <row r="113" spans="2:12" s="136" customFormat="1" x14ac:dyDescent="0.2">
      <c r="B113" s="176"/>
      <c r="C113" s="172" t="s">
        <v>692</v>
      </c>
      <c r="D113" s="170"/>
      <c r="E113" s="32">
        <v>28</v>
      </c>
      <c r="F113" s="33" t="s">
        <v>264</v>
      </c>
      <c r="G113" s="32">
        <v>1</v>
      </c>
      <c r="H113" s="33" t="s">
        <v>252</v>
      </c>
      <c r="I113" s="59">
        <v>50</v>
      </c>
      <c r="J113" s="141">
        <v>50</v>
      </c>
      <c r="K113" s="59">
        <f t="shared" si="9"/>
        <v>1400</v>
      </c>
      <c r="L113" s="92"/>
    </row>
    <row r="114" spans="2:12" s="88" customFormat="1" x14ac:dyDescent="0.2">
      <c r="B114" s="176"/>
      <c r="C114" s="172" t="s">
        <v>427</v>
      </c>
      <c r="D114" s="170" t="s">
        <v>428</v>
      </c>
      <c r="E114" s="32">
        <v>140</v>
      </c>
      <c r="F114" s="33" t="s">
        <v>264</v>
      </c>
      <c r="G114" s="32">
        <v>1</v>
      </c>
      <c r="H114" s="33" t="s">
        <v>252</v>
      </c>
      <c r="I114" s="59">
        <v>35</v>
      </c>
      <c r="J114" s="59"/>
      <c r="K114" s="59">
        <f t="shared" si="9"/>
        <v>4900</v>
      </c>
      <c r="L114" s="103"/>
    </row>
    <row r="115" spans="2:12" s="88" customFormat="1" x14ac:dyDescent="0.2">
      <c r="B115" s="176"/>
      <c r="C115" s="172" t="s">
        <v>693</v>
      </c>
      <c r="D115" s="170" t="s">
        <v>694</v>
      </c>
      <c r="E115" s="32">
        <v>20</v>
      </c>
      <c r="F115" s="33" t="s">
        <v>429</v>
      </c>
      <c r="G115" s="32">
        <v>1</v>
      </c>
      <c r="H115" s="33" t="s">
        <v>252</v>
      </c>
      <c r="I115" s="59">
        <v>200</v>
      </c>
      <c r="J115" s="59"/>
      <c r="K115" s="59">
        <f t="shared" si="9"/>
        <v>4000</v>
      </c>
      <c r="L115" s="103"/>
    </row>
    <row r="116" spans="2:12" s="88" customFormat="1" x14ac:dyDescent="0.2">
      <c r="B116" s="176"/>
      <c r="C116" s="172" t="s">
        <v>435</v>
      </c>
      <c r="D116" s="170" t="s">
        <v>436</v>
      </c>
      <c r="E116" s="32">
        <v>112</v>
      </c>
      <c r="F116" s="33" t="s">
        <v>333</v>
      </c>
      <c r="G116" s="32">
        <v>1</v>
      </c>
      <c r="H116" s="33" t="s">
        <v>252</v>
      </c>
      <c r="I116" s="59">
        <v>60</v>
      </c>
      <c r="J116" s="59"/>
      <c r="K116" s="59">
        <f t="shared" si="9"/>
        <v>6720</v>
      </c>
      <c r="L116" s="103"/>
    </row>
    <row r="117" spans="2:12" s="88" customFormat="1" x14ac:dyDescent="0.2">
      <c r="B117" s="176"/>
      <c r="C117" s="172" t="s">
        <v>430</v>
      </c>
      <c r="D117" s="170"/>
      <c r="E117" s="32">
        <v>1</v>
      </c>
      <c r="F117" s="33" t="s">
        <v>277</v>
      </c>
      <c r="G117" s="32">
        <v>1</v>
      </c>
      <c r="H117" s="33" t="s">
        <v>252</v>
      </c>
      <c r="I117" s="59">
        <v>8000</v>
      </c>
      <c r="J117" s="59"/>
      <c r="K117" s="59">
        <f t="shared" si="9"/>
        <v>8000</v>
      </c>
      <c r="L117" s="103"/>
    </row>
    <row r="118" spans="2:12" s="88" customFormat="1" x14ac:dyDescent="0.2">
      <c r="B118" s="176"/>
      <c r="C118" s="172" t="s">
        <v>433</v>
      </c>
      <c r="D118" s="62" t="s">
        <v>691</v>
      </c>
      <c r="E118" s="63">
        <v>14</v>
      </c>
      <c r="F118" s="64" t="s">
        <v>253</v>
      </c>
      <c r="G118" s="63">
        <v>3</v>
      </c>
      <c r="H118" s="64" t="s">
        <v>262</v>
      </c>
      <c r="I118" s="65">
        <v>300</v>
      </c>
      <c r="J118" s="147">
        <v>300</v>
      </c>
      <c r="K118" s="65">
        <f t="shared" si="9"/>
        <v>12600</v>
      </c>
      <c r="L118" s="103"/>
    </row>
    <row r="119" spans="2:12" s="136" customFormat="1" x14ac:dyDescent="0.2">
      <c r="B119" s="176"/>
      <c r="C119" s="127" t="s">
        <v>434</v>
      </c>
      <c r="D119" s="132"/>
      <c r="E119" s="133">
        <v>1</v>
      </c>
      <c r="F119" s="134" t="s">
        <v>253</v>
      </c>
      <c r="G119" s="133">
        <v>3</v>
      </c>
      <c r="H119" s="134" t="s">
        <v>262</v>
      </c>
      <c r="I119" s="135">
        <v>0</v>
      </c>
      <c r="J119" s="135"/>
      <c r="K119" s="135">
        <f t="shared" si="9"/>
        <v>0</v>
      </c>
      <c r="L119" s="92"/>
    </row>
    <row r="120" spans="2:12" s="88" customFormat="1" x14ac:dyDescent="0.2">
      <c r="B120" s="176"/>
      <c r="C120" s="61" t="s">
        <v>351</v>
      </c>
      <c r="D120" s="62" t="s">
        <v>477</v>
      </c>
      <c r="E120" s="63">
        <v>15</v>
      </c>
      <c r="F120" s="64" t="s">
        <v>253</v>
      </c>
      <c r="G120" s="63">
        <v>2</v>
      </c>
      <c r="H120" s="64" t="s">
        <v>363</v>
      </c>
      <c r="I120" s="65">
        <v>400</v>
      </c>
      <c r="J120" s="65"/>
      <c r="K120" s="65">
        <f t="shared" si="9"/>
        <v>12000</v>
      </c>
      <c r="L120" s="103"/>
    </row>
    <row r="121" spans="2:12" s="88" customFormat="1" x14ac:dyDescent="0.2">
      <c r="B121" s="176"/>
      <c r="C121" s="61" t="s">
        <v>351</v>
      </c>
      <c r="D121" s="31" t="s">
        <v>358</v>
      </c>
      <c r="E121" s="32">
        <v>15</v>
      </c>
      <c r="F121" s="33" t="s">
        <v>253</v>
      </c>
      <c r="G121" s="32">
        <v>3</v>
      </c>
      <c r="H121" s="33" t="s">
        <v>262</v>
      </c>
      <c r="I121" s="59">
        <v>150</v>
      </c>
      <c r="J121" s="59"/>
      <c r="K121" s="59">
        <f t="shared" si="9"/>
        <v>6750</v>
      </c>
      <c r="L121" s="103"/>
    </row>
    <row r="122" spans="2:12" s="88" customFormat="1" x14ac:dyDescent="0.2">
      <c r="B122" s="176"/>
      <c r="C122" s="61" t="s">
        <v>352</v>
      </c>
      <c r="D122" s="62" t="s">
        <v>475</v>
      </c>
      <c r="E122" s="63">
        <v>2</v>
      </c>
      <c r="F122" s="64" t="s">
        <v>259</v>
      </c>
      <c r="G122" s="63">
        <v>2</v>
      </c>
      <c r="H122" s="64" t="s">
        <v>252</v>
      </c>
      <c r="I122" s="65">
        <v>5000</v>
      </c>
      <c r="J122" s="65"/>
      <c r="K122" s="65">
        <f>E122*G122*I122</f>
        <v>20000</v>
      </c>
      <c r="L122" s="103"/>
    </row>
    <row r="123" spans="2:12" s="88" customFormat="1" ht="19" thickBot="1" x14ac:dyDescent="0.25">
      <c r="B123" s="177"/>
      <c r="C123" s="181" t="s">
        <v>40</v>
      </c>
      <c r="D123" s="181"/>
      <c r="E123" s="181"/>
      <c r="F123" s="181"/>
      <c r="G123" s="181"/>
      <c r="H123" s="181"/>
      <c r="I123" s="182"/>
      <c r="J123" s="156"/>
      <c r="K123" s="123">
        <f>SUM(K104:K122)</f>
        <v>140780</v>
      </c>
      <c r="L123" s="98"/>
    </row>
    <row r="124" spans="2:12" s="88" customFormat="1" x14ac:dyDescent="0.2">
      <c r="B124" s="196" t="s">
        <v>41</v>
      </c>
      <c r="C124" s="31" t="s">
        <v>365</v>
      </c>
      <c r="D124" s="170" t="s">
        <v>367</v>
      </c>
      <c r="E124" s="31">
        <v>8</v>
      </c>
      <c r="F124" s="31" t="s">
        <v>366</v>
      </c>
      <c r="G124" s="31">
        <v>1</v>
      </c>
      <c r="H124" s="31" t="s">
        <v>366</v>
      </c>
      <c r="I124" s="59">
        <v>50</v>
      </c>
      <c r="J124" s="59"/>
      <c r="K124" s="59">
        <f>E124*G124*I124</f>
        <v>400</v>
      </c>
      <c r="L124" s="87"/>
    </row>
    <row r="125" spans="2:12" s="88" customFormat="1" x14ac:dyDescent="0.2">
      <c r="B125" s="197"/>
      <c r="C125" s="31" t="s">
        <v>365</v>
      </c>
      <c r="D125" s="170" t="s">
        <v>368</v>
      </c>
      <c r="E125" s="31">
        <v>20</v>
      </c>
      <c r="F125" s="31" t="s">
        <v>366</v>
      </c>
      <c r="G125" s="31">
        <v>1</v>
      </c>
      <c r="H125" s="31" t="s">
        <v>366</v>
      </c>
      <c r="I125" s="59">
        <v>15</v>
      </c>
      <c r="J125" s="59"/>
      <c r="K125" s="59">
        <f t="shared" ref="K125:K137" si="10">E125*G125*I125</f>
        <v>300</v>
      </c>
      <c r="L125" s="103"/>
    </row>
    <row r="126" spans="2:12" s="88" customFormat="1" x14ac:dyDescent="0.2">
      <c r="B126" s="197"/>
      <c r="C126" s="31" t="s">
        <v>365</v>
      </c>
      <c r="D126" s="170" t="s">
        <v>369</v>
      </c>
      <c r="E126" s="31">
        <v>8</v>
      </c>
      <c r="F126" s="31" t="s">
        <v>366</v>
      </c>
      <c r="G126" s="31">
        <v>1</v>
      </c>
      <c r="H126" s="31" t="s">
        <v>366</v>
      </c>
      <c r="I126" s="59">
        <v>15</v>
      </c>
      <c r="J126" s="59"/>
      <c r="K126" s="59">
        <f t="shared" si="10"/>
        <v>120</v>
      </c>
      <c r="L126" s="103"/>
    </row>
    <row r="127" spans="2:12" s="88" customFormat="1" x14ac:dyDescent="0.2">
      <c r="B127" s="197"/>
      <c r="C127" s="31" t="s">
        <v>370</v>
      </c>
      <c r="D127" s="170" t="s">
        <v>372</v>
      </c>
      <c r="E127" s="31">
        <v>150</v>
      </c>
      <c r="F127" s="31" t="s">
        <v>266</v>
      </c>
      <c r="G127" s="31">
        <v>1</v>
      </c>
      <c r="H127" s="31" t="s">
        <v>371</v>
      </c>
      <c r="I127" s="59">
        <v>2</v>
      </c>
      <c r="J127" s="59"/>
      <c r="K127" s="59">
        <f t="shared" si="10"/>
        <v>300</v>
      </c>
      <c r="L127" s="103"/>
    </row>
    <row r="128" spans="2:12" s="88" customFormat="1" x14ac:dyDescent="0.2">
      <c r="B128" s="197"/>
      <c r="C128" s="31" t="s">
        <v>370</v>
      </c>
      <c r="D128" s="170" t="s">
        <v>373</v>
      </c>
      <c r="E128" s="31">
        <v>1</v>
      </c>
      <c r="F128" s="31" t="s">
        <v>266</v>
      </c>
      <c r="G128" s="31">
        <v>1</v>
      </c>
      <c r="H128" s="31" t="s">
        <v>252</v>
      </c>
      <c r="I128" s="59">
        <v>350</v>
      </c>
      <c r="J128" s="59"/>
      <c r="K128" s="59">
        <f t="shared" si="10"/>
        <v>350</v>
      </c>
      <c r="L128" s="103"/>
    </row>
    <row r="129" spans="2:12" s="88" customFormat="1" x14ac:dyDescent="0.2">
      <c r="B129" s="197"/>
      <c r="C129" s="31" t="s">
        <v>370</v>
      </c>
      <c r="D129" s="170" t="s">
        <v>374</v>
      </c>
      <c r="E129" s="31">
        <v>335</v>
      </c>
      <c r="F129" s="31" t="s">
        <v>266</v>
      </c>
      <c r="G129" s="31">
        <v>1</v>
      </c>
      <c r="H129" s="31" t="s">
        <v>252</v>
      </c>
      <c r="I129" s="59">
        <v>2</v>
      </c>
      <c r="J129" s="59"/>
      <c r="K129" s="59">
        <f t="shared" si="10"/>
        <v>670</v>
      </c>
      <c r="L129" s="103"/>
    </row>
    <row r="130" spans="2:12" s="88" customFormat="1" x14ac:dyDescent="0.2">
      <c r="B130" s="197"/>
      <c r="C130" s="31" t="s">
        <v>365</v>
      </c>
      <c r="D130" s="31" t="s">
        <v>375</v>
      </c>
      <c r="E130" s="31">
        <v>335</v>
      </c>
      <c r="F130" s="31" t="s">
        <v>366</v>
      </c>
      <c r="G130" s="31">
        <v>1</v>
      </c>
      <c r="H130" s="31" t="s">
        <v>252</v>
      </c>
      <c r="I130" s="59">
        <v>15</v>
      </c>
      <c r="J130" s="59"/>
      <c r="K130" s="59">
        <v>0</v>
      </c>
      <c r="L130" s="34" t="s">
        <v>472</v>
      </c>
    </row>
    <row r="131" spans="2:12" s="88" customFormat="1" x14ac:dyDescent="0.2">
      <c r="B131" s="197"/>
      <c r="C131" s="31" t="s">
        <v>370</v>
      </c>
      <c r="D131" s="31" t="s">
        <v>471</v>
      </c>
      <c r="E131" s="31">
        <v>335</v>
      </c>
      <c r="F131" s="31" t="s">
        <v>266</v>
      </c>
      <c r="G131" s="31">
        <v>1</v>
      </c>
      <c r="H131" s="31" t="s">
        <v>252</v>
      </c>
      <c r="I131" s="59">
        <v>10</v>
      </c>
      <c r="J131" s="59"/>
      <c r="K131" s="59">
        <f t="shared" si="10"/>
        <v>3350</v>
      </c>
      <c r="L131" s="103"/>
    </row>
    <row r="132" spans="2:12" s="88" customFormat="1" x14ac:dyDescent="0.2">
      <c r="B132" s="197"/>
      <c r="C132" s="31" t="s">
        <v>365</v>
      </c>
      <c r="D132" s="31" t="s">
        <v>376</v>
      </c>
      <c r="E132" s="31">
        <v>335</v>
      </c>
      <c r="F132" s="31" t="s">
        <v>366</v>
      </c>
      <c r="G132" s="31">
        <v>1</v>
      </c>
      <c r="H132" s="31" t="s">
        <v>252</v>
      </c>
      <c r="I132" s="59">
        <v>1</v>
      </c>
      <c r="J132" s="59"/>
      <c r="K132" s="59">
        <f t="shared" si="10"/>
        <v>335</v>
      </c>
      <c r="L132" s="103"/>
    </row>
    <row r="133" spans="2:12" s="88" customFormat="1" x14ac:dyDescent="0.2">
      <c r="B133" s="197"/>
      <c r="C133" s="31" t="s">
        <v>370</v>
      </c>
      <c r="D133" s="31" t="s">
        <v>377</v>
      </c>
      <c r="E133" s="31">
        <v>8</v>
      </c>
      <c r="F133" s="31" t="s">
        <v>266</v>
      </c>
      <c r="G133" s="31">
        <v>1</v>
      </c>
      <c r="H133" s="31" t="s">
        <v>252</v>
      </c>
      <c r="I133" s="59">
        <v>60</v>
      </c>
      <c r="J133" s="59"/>
      <c r="K133" s="59">
        <f t="shared" si="10"/>
        <v>480</v>
      </c>
      <c r="L133" s="103"/>
    </row>
    <row r="134" spans="2:12" s="88" customFormat="1" x14ac:dyDescent="0.2">
      <c r="B134" s="197"/>
      <c r="C134" s="31" t="s">
        <v>370</v>
      </c>
      <c r="D134" s="31" t="s">
        <v>378</v>
      </c>
      <c r="E134" s="31">
        <v>8</v>
      </c>
      <c r="F134" s="31" t="s">
        <v>266</v>
      </c>
      <c r="G134" s="31">
        <v>1</v>
      </c>
      <c r="H134" s="31" t="s">
        <v>252</v>
      </c>
      <c r="I134" s="59">
        <v>80</v>
      </c>
      <c r="J134" s="59"/>
      <c r="K134" s="59">
        <f t="shared" si="10"/>
        <v>640</v>
      </c>
      <c r="L134" s="103"/>
    </row>
    <row r="135" spans="2:12" s="88" customFormat="1" x14ac:dyDescent="0.2">
      <c r="B135" s="197"/>
      <c r="C135" s="31" t="s">
        <v>370</v>
      </c>
      <c r="D135" s="31" t="s">
        <v>379</v>
      </c>
      <c r="E135" s="31">
        <v>1</v>
      </c>
      <c r="F135" s="31" t="s">
        <v>353</v>
      </c>
      <c r="G135" s="31">
        <v>1</v>
      </c>
      <c r="H135" s="31" t="s">
        <v>252</v>
      </c>
      <c r="I135" s="59">
        <v>12000</v>
      </c>
      <c r="J135" s="59"/>
      <c r="K135" s="59">
        <f t="shared" si="10"/>
        <v>12000</v>
      </c>
      <c r="L135" s="103" t="s">
        <v>380</v>
      </c>
    </row>
    <row r="136" spans="2:12" s="88" customFormat="1" x14ac:dyDescent="0.2">
      <c r="B136" s="197"/>
      <c r="C136" s="31" t="s">
        <v>381</v>
      </c>
      <c r="D136" s="31" t="s">
        <v>724</v>
      </c>
      <c r="E136" s="31">
        <v>1</v>
      </c>
      <c r="F136" s="31" t="s">
        <v>353</v>
      </c>
      <c r="G136" s="31">
        <v>1</v>
      </c>
      <c r="H136" s="31" t="s">
        <v>252</v>
      </c>
      <c r="I136" s="59">
        <v>1500</v>
      </c>
      <c r="J136" s="59"/>
      <c r="K136" s="59">
        <f t="shared" si="10"/>
        <v>1500</v>
      </c>
      <c r="L136" s="103" t="s">
        <v>385</v>
      </c>
    </row>
    <row r="137" spans="2:12" s="88" customFormat="1" x14ac:dyDescent="0.2">
      <c r="B137" s="197"/>
      <c r="C137" s="31" t="s">
        <v>382</v>
      </c>
      <c r="D137" s="31" t="s">
        <v>384</v>
      </c>
      <c r="E137" s="31">
        <v>1</v>
      </c>
      <c r="F137" s="31" t="s">
        <v>383</v>
      </c>
      <c r="G137" s="31">
        <v>1</v>
      </c>
      <c r="H137" s="31" t="s">
        <v>366</v>
      </c>
      <c r="I137" s="59">
        <v>1000</v>
      </c>
      <c r="J137" s="59"/>
      <c r="K137" s="59">
        <f t="shared" si="10"/>
        <v>1000</v>
      </c>
      <c r="L137" s="103"/>
    </row>
    <row r="138" spans="2:12" s="9" customFormat="1" ht="19" thickBot="1" x14ac:dyDescent="0.25">
      <c r="B138" s="198"/>
      <c r="C138" s="190" t="s">
        <v>42</v>
      </c>
      <c r="D138" s="190"/>
      <c r="E138" s="190"/>
      <c r="F138" s="190"/>
      <c r="G138" s="190"/>
      <c r="H138" s="190"/>
      <c r="I138" s="191"/>
      <c r="J138" s="151"/>
      <c r="K138" s="30">
        <f>SUM(K124:K137)</f>
        <v>21445</v>
      </c>
      <c r="L138" s="27"/>
    </row>
    <row r="139" spans="2:12" s="9" customFormat="1" x14ac:dyDescent="0.2">
      <c r="B139" s="196" t="s">
        <v>43</v>
      </c>
      <c r="C139" s="217" t="s">
        <v>386</v>
      </c>
      <c r="D139" s="67" t="s">
        <v>387</v>
      </c>
      <c r="E139" s="67">
        <v>1</v>
      </c>
      <c r="F139" s="67" t="s">
        <v>253</v>
      </c>
      <c r="G139" s="67">
        <v>1</v>
      </c>
      <c r="H139" s="67" t="s">
        <v>262</v>
      </c>
      <c r="I139" s="66">
        <v>3000</v>
      </c>
      <c r="J139" s="66"/>
      <c r="K139" s="59">
        <f>E139*G139*I139</f>
        <v>3000</v>
      </c>
      <c r="L139" s="226" t="s">
        <v>713</v>
      </c>
    </row>
    <row r="140" spans="2:12" s="9" customFormat="1" x14ac:dyDescent="0.2">
      <c r="B140" s="197"/>
      <c r="C140" s="218"/>
      <c r="D140" s="68" t="s">
        <v>388</v>
      </c>
      <c r="E140" s="69">
        <v>2</v>
      </c>
      <c r="F140" s="68" t="s">
        <v>253</v>
      </c>
      <c r="G140" s="68">
        <v>1</v>
      </c>
      <c r="H140" s="68" t="s">
        <v>262</v>
      </c>
      <c r="I140" s="66">
        <v>3500</v>
      </c>
      <c r="J140" s="66"/>
      <c r="K140" s="59">
        <f t="shared" ref="K140:K145" si="11">E140*G140*I140</f>
        <v>7000</v>
      </c>
      <c r="L140" s="227"/>
    </row>
    <row r="141" spans="2:12" s="9" customFormat="1" x14ac:dyDescent="0.2">
      <c r="B141" s="197"/>
      <c r="C141" s="219"/>
      <c r="D141" s="68" t="s">
        <v>389</v>
      </c>
      <c r="E141" s="69">
        <v>3</v>
      </c>
      <c r="F141" s="68" t="s">
        <v>253</v>
      </c>
      <c r="G141" s="68">
        <v>1</v>
      </c>
      <c r="H141" s="68" t="s">
        <v>262</v>
      </c>
      <c r="I141" s="66">
        <v>3000</v>
      </c>
      <c r="J141" s="66"/>
      <c r="K141" s="59">
        <f t="shared" si="11"/>
        <v>9000</v>
      </c>
      <c r="L141" s="227"/>
    </row>
    <row r="142" spans="2:12" s="9" customFormat="1" x14ac:dyDescent="0.2">
      <c r="B142" s="197"/>
      <c r="C142" s="220" t="s">
        <v>390</v>
      </c>
      <c r="D142" s="68" t="s">
        <v>387</v>
      </c>
      <c r="E142" s="70">
        <v>2</v>
      </c>
      <c r="F142" s="68" t="s">
        <v>253</v>
      </c>
      <c r="G142" s="68">
        <v>1</v>
      </c>
      <c r="H142" s="68" t="s">
        <v>262</v>
      </c>
      <c r="I142" s="66">
        <v>3000</v>
      </c>
      <c r="J142" s="66"/>
      <c r="K142" s="59">
        <f t="shared" si="11"/>
        <v>6000</v>
      </c>
      <c r="L142" s="227"/>
    </row>
    <row r="143" spans="2:12" s="9" customFormat="1" x14ac:dyDescent="0.2">
      <c r="B143" s="197"/>
      <c r="C143" s="219"/>
      <c r="D143" s="68" t="s">
        <v>391</v>
      </c>
      <c r="E143" s="70">
        <v>3</v>
      </c>
      <c r="F143" s="68" t="s">
        <v>253</v>
      </c>
      <c r="G143" s="68">
        <v>1</v>
      </c>
      <c r="H143" s="68" t="s">
        <v>262</v>
      </c>
      <c r="I143" s="66">
        <v>3500</v>
      </c>
      <c r="J143" s="66"/>
      <c r="K143" s="59">
        <f t="shared" si="11"/>
        <v>10500</v>
      </c>
      <c r="L143" s="227"/>
    </row>
    <row r="144" spans="2:12" s="9" customFormat="1" x14ac:dyDescent="0.2">
      <c r="B144" s="197"/>
      <c r="C144" s="69" t="s">
        <v>467</v>
      </c>
      <c r="D144" s="70" t="s">
        <v>468</v>
      </c>
      <c r="E144" s="70">
        <v>1</v>
      </c>
      <c r="F144" s="68" t="s">
        <v>253</v>
      </c>
      <c r="G144" s="68">
        <v>1</v>
      </c>
      <c r="H144" s="68" t="s">
        <v>252</v>
      </c>
      <c r="I144" s="66">
        <v>6000</v>
      </c>
      <c r="J144" s="66"/>
      <c r="K144" s="59">
        <v>0</v>
      </c>
      <c r="L144" s="227"/>
    </row>
    <row r="145" spans="2:12" s="9" customFormat="1" x14ac:dyDescent="0.2">
      <c r="B145" s="197"/>
      <c r="C145" s="70" t="s">
        <v>392</v>
      </c>
      <c r="D145" s="70" t="s">
        <v>393</v>
      </c>
      <c r="E145" s="70">
        <v>1</v>
      </c>
      <c r="F145" s="68" t="s">
        <v>252</v>
      </c>
      <c r="G145" s="68">
        <v>3</v>
      </c>
      <c r="H145" s="68" t="s">
        <v>262</v>
      </c>
      <c r="I145" s="66">
        <v>3000</v>
      </c>
      <c r="J145" s="66"/>
      <c r="K145" s="59">
        <f t="shared" si="11"/>
        <v>9000</v>
      </c>
      <c r="L145" s="227"/>
    </row>
    <row r="146" spans="2:12" s="9" customFormat="1" x14ac:dyDescent="0.2">
      <c r="B146" s="197"/>
      <c r="C146" s="144" t="s">
        <v>394</v>
      </c>
      <c r="D146" s="144" t="s">
        <v>395</v>
      </c>
      <c r="E146" s="144">
        <v>3</v>
      </c>
      <c r="F146" s="144" t="s">
        <v>396</v>
      </c>
      <c r="G146" s="144">
        <v>1</v>
      </c>
      <c r="H146" s="145" t="s">
        <v>252</v>
      </c>
      <c r="I146" s="158">
        <v>2500</v>
      </c>
      <c r="J146" s="141">
        <v>1500</v>
      </c>
      <c r="K146" s="66">
        <f>E146*G146*I146</f>
        <v>7500</v>
      </c>
      <c r="L146" s="227"/>
    </row>
    <row r="147" spans="2:12" s="9" customFormat="1" x14ac:dyDescent="0.2">
      <c r="B147" s="197"/>
      <c r="C147" s="70" t="s">
        <v>397</v>
      </c>
      <c r="D147" s="70" t="s">
        <v>398</v>
      </c>
      <c r="E147" s="70">
        <v>1</v>
      </c>
      <c r="F147" s="70" t="s">
        <v>353</v>
      </c>
      <c r="G147" s="70">
        <v>1</v>
      </c>
      <c r="H147" s="68" t="s">
        <v>252</v>
      </c>
      <c r="I147" s="158">
        <v>5000</v>
      </c>
      <c r="J147" s="141">
        <v>3000</v>
      </c>
      <c r="K147" s="59">
        <f>E147*G147*I147</f>
        <v>5000</v>
      </c>
      <c r="L147" s="227"/>
    </row>
    <row r="148" spans="2:12" s="9" customFormat="1" x14ac:dyDescent="0.2">
      <c r="B148" s="197"/>
      <c r="C148" s="70" t="s">
        <v>399</v>
      </c>
      <c r="D148" s="70" t="s">
        <v>466</v>
      </c>
      <c r="E148" s="70">
        <v>6</v>
      </c>
      <c r="F148" s="70" t="s">
        <v>253</v>
      </c>
      <c r="G148" s="70">
        <v>2</v>
      </c>
      <c r="H148" s="70" t="s">
        <v>252</v>
      </c>
      <c r="I148" s="71">
        <v>220</v>
      </c>
      <c r="J148" s="71"/>
      <c r="K148" s="71">
        <f>E148*G148*I148</f>
        <v>2640</v>
      </c>
      <c r="L148" s="227"/>
    </row>
    <row r="149" spans="2:12" s="9" customFormat="1" x14ac:dyDescent="0.2">
      <c r="B149" s="197"/>
      <c r="C149" s="70" t="s">
        <v>399</v>
      </c>
      <c r="D149" s="68" t="s">
        <v>400</v>
      </c>
      <c r="E149" s="68">
        <v>6</v>
      </c>
      <c r="F149" s="68" t="s">
        <v>253</v>
      </c>
      <c r="G149" s="68">
        <v>4</v>
      </c>
      <c r="H149" s="72" t="s">
        <v>262</v>
      </c>
      <c r="I149" s="66">
        <v>300</v>
      </c>
      <c r="J149" s="66"/>
      <c r="K149" s="59">
        <f>E149*G149*I149</f>
        <v>7200</v>
      </c>
      <c r="L149" s="228"/>
    </row>
    <row r="150" spans="2:12" s="9" customFormat="1" ht="19" thickBot="1" x14ac:dyDescent="0.25">
      <c r="B150" s="198"/>
      <c r="C150" s="190" t="s">
        <v>44</v>
      </c>
      <c r="D150" s="190"/>
      <c r="E150" s="190"/>
      <c r="F150" s="190"/>
      <c r="G150" s="190"/>
      <c r="H150" s="190"/>
      <c r="I150" s="191"/>
      <c r="J150" s="151"/>
      <c r="K150" s="30">
        <f>SUM(K139:K149)</f>
        <v>66840</v>
      </c>
      <c r="L150" s="27"/>
    </row>
    <row r="151" spans="2:12" s="9" customFormat="1" x14ac:dyDescent="0.2">
      <c r="B151" s="221" t="s">
        <v>45</v>
      </c>
      <c r="C151" s="31" t="s">
        <v>46</v>
      </c>
      <c r="D151" s="25"/>
      <c r="E151" s="32">
        <v>1</v>
      </c>
      <c r="F151" s="33" t="s">
        <v>253</v>
      </c>
      <c r="G151" s="32">
        <v>1</v>
      </c>
      <c r="H151" s="33" t="s">
        <v>252</v>
      </c>
      <c r="I151" s="14">
        <v>6000</v>
      </c>
      <c r="J151" s="14"/>
      <c r="K151" s="15">
        <f>E151*G151*I151</f>
        <v>6000</v>
      </c>
      <c r="L151" s="16" t="s">
        <v>703</v>
      </c>
    </row>
    <row r="152" spans="2:12" s="9" customFormat="1" x14ac:dyDescent="0.2">
      <c r="B152" s="222"/>
      <c r="C152" s="31" t="s">
        <v>47</v>
      </c>
      <c r="D152" s="149" t="s">
        <v>401</v>
      </c>
      <c r="E152" s="32">
        <v>5</v>
      </c>
      <c r="F152" s="33" t="s">
        <v>253</v>
      </c>
      <c r="G152" s="32">
        <v>1</v>
      </c>
      <c r="H152" s="33" t="s">
        <v>252</v>
      </c>
      <c r="I152" s="23">
        <v>2990</v>
      </c>
      <c r="J152" s="23"/>
      <c r="K152" s="23">
        <f t="shared" ref="K152:K155" si="12">E152*G152*I152</f>
        <v>14950</v>
      </c>
      <c r="L152" s="34" t="s">
        <v>704</v>
      </c>
    </row>
    <row r="153" spans="2:12" s="9" customFormat="1" x14ac:dyDescent="0.2">
      <c r="B153" s="222"/>
      <c r="C153" s="31" t="s">
        <v>48</v>
      </c>
      <c r="D153" s="149"/>
      <c r="E153" s="32">
        <v>10</v>
      </c>
      <c r="F153" s="33" t="s">
        <v>253</v>
      </c>
      <c r="G153" s="32">
        <v>1</v>
      </c>
      <c r="H153" s="33" t="s">
        <v>252</v>
      </c>
      <c r="I153" s="23">
        <v>1500</v>
      </c>
      <c r="J153" s="23"/>
      <c r="K153" s="23">
        <f t="shared" si="12"/>
        <v>15000</v>
      </c>
      <c r="L153" s="34" t="s">
        <v>705</v>
      </c>
    </row>
    <row r="154" spans="2:12" s="9" customFormat="1" x14ac:dyDescent="0.2">
      <c r="B154" s="222"/>
      <c r="C154" s="31" t="s">
        <v>49</v>
      </c>
      <c r="D154" s="149"/>
      <c r="E154" s="32">
        <v>20</v>
      </c>
      <c r="F154" s="33" t="s">
        <v>253</v>
      </c>
      <c r="G154" s="32">
        <v>1</v>
      </c>
      <c r="H154" s="33" t="s">
        <v>252</v>
      </c>
      <c r="I154" s="23">
        <v>500</v>
      </c>
      <c r="J154" s="23"/>
      <c r="K154" s="23">
        <f t="shared" si="12"/>
        <v>10000</v>
      </c>
      <c r="L154" s="34" t="s">
        <v>706</v>
      </c>
    </row>
    <row r="155" spans="2:12" s="9" customFormat="1" x14ac:dyDescent="0.2">
      <c r="B155" s="222"/>
      <c r="C155" s="31" t="s">
        <v>50</v>
      </c>
      <c r="D155" s="149" t="s">
        <v>451</v>
      </c>
      <c r="E155" s="21">
        <v>250</v>
      </c>
      <c r="F155" s="22" t="s">
        <v>253</v>
      </c>
      <c r="G155" s="21">
        <v>1</v>
      </c>
      <c r="H155" s="33" t="s">
        <v>252</v>
      </c>
      <c r="I155" s="23">
        <v>0</v>
      </c>
      <c r="J155" s="23"/>
      <c r="K155" s="23">
        <f t="shared" si="12"/>
        <v>0</v>
      </c>
      <c r="L155" s="34" t="s">
        <v>707</v>
      </c>
    </row>
    <row r="156" spans="2:12" s="9" customFormat="1" ht="19" thickBot="1" x14ac:dyDescent="0.25">
      <c r="B156" s="223"/>
      <c r="C156" s="190" t="s">
        <v>52</v>
      </c>
      <c r="D156" s="190"/>
      <c r="E156" s="190"/>
      <c r="F156" s="190"/>
      <c r="G156" s="190"/>
      <c r="H156" s="190"/>
      <c r="I156" s="191"/>
      <c r="J156" s="151"/>
      <c r="K156" s="30">
        <f>SUM(K151:K155)</f>
        <v>45950</v>
      </c>
      <c r="L156" s="27"/>
    </row>
    <row r="157" spans="2:12" s="9" customFormat="1" x14ac:dyDescent="0.2">
      <c r="B157" s="221" t="s">
        <v>53</v>
      </c>
      <c r="C157" s="31" t="s">
        <v>402</v>
      </c>
      <c r="D157" s="31" t="s">
        <v>403</v>
      </c>
      <c r="E157" s="32">
        <v>1</v>
      </c>
      <c r="F157" s="33" t="s">
        <v>404</v>
      </c>
      <c r="G157" s="32">
        <v>1</v>
      </c>
      <c r="H157" s="33" t="s">
        <v>252</v>
      </c>
      <c r="I157" s="73">
        <v>80000</v>
      </c>
      <c r="J157" s="73"/>
      <c r="K157" s="73">
        <f>E157*G157*I157</f>
        <v>80000</v>
      </c>
      <c r="L157" s="229" t="s">
        <v>725</v>
      </c>
    </row>
    <row r="158" spans="2:12" s="9" customFormat="1" x14ac:dyDescent="0.2">
      <c r="B158" s="222"/>
      <c r="C158" s="31" t="s">
        <v>405</v>
      </c>
      <c r="D158" s="31" t="s">
        <v>409</v>
      </c>
      <c r="E158" s="32">
        <v>1</v>
      </c>
      <c r="F158" s="33" t="s">
        <v>406</v>
      </c>
      <c r="G158" s="32">
        <v>1</v>
      </c>
      <c r="H158" s="33" t="s">
        <v>252</v>
      </c>
      <c r="I158" s="66">
        <v>60000</v>
      </c>
      <c r="J158" s="66"/>
      <c r="K158" s="59">
        <f>E158*G158*I158</f>
        <v>60000</v>
      </c>
      <c r="L158" s="230"/>
    </row>
    <row r="159" spans="2:12" s="88" customFormat="1" x14ac:dyDescent="0.2">
      <c r="B159" s="222"/>
      <c r="C159" s="31" t="s">
        <v>473</v>
      </c>
      <c r="D159" s="31" t="s">
        <v>474</v>
      </c>
      <c r="E159" s="32">
        <v>1</v>
      </c>
      <c r="F159" s="33" t="s">
        <v>404</v>
      </c>
      <c r="G159" s="32">
        <v>1</v>
      </c>
      <c r="H159" s="33" t="s">
        <v>252</v>
      </c>
      <c r="I159" s="66">
        <v>25000</v>
      </c>
      <c r="J159" s="66"/>
      <c r="K159" s="59">
        <f>E159*G159*I159</f>
        <v>25000</v>
      </c>
      <c r="L159" s="230"/>
    </row>
    <row r="160" spans="2:12" s="9" customFormat="1" x14ac:dyDescent="0.2">
      <c r="B160" s="222"/>
      <c r="C160" s="94" t="s">
        <v>407</v>
      </c>
      <c r="D160" s="94" t="s">
        <v>408</v>
      </c>
      <c r="E160" s="91">
        <v>2</v>
      </c>
      <c r="F160" s="72" t="s">
        <v>404</v>
      </c>
      <c r="G160" s="91">
        <v>1</v>
      </c>
      <c r="H160" s="72" t="s">
        <v>252</v>
      </c>
      <c r="I160" s="158">
        <v>3000</v>
      </c>
      <c r="J160" s="141">
        <v>2000</v>
      </c>
      <c r="K160" s="66">
        <f>E160*G160*I160</f>
        <v>6000</v>
      </c>
      <c r="L160" s="231"/>
    </row>
    <row r="161" spans="2:12" s="9" customFormat="1" ht="19" thickBot="1" x14ac:dyDescent="0.25">
      <c r="B161" s="223"/>
      <c r="C161" s="190" t="s">
        <v>54</v>
      </c>
      <c r="D161" s="190"/>
      <c r="E161" s="190"/>
      <c r="F161" s="190"/>
      <c r="G161" s="190"/>
      <c r="H161" s="190"/>
      <c r="I161" s="191"/>
      <c r="J161" s="151"/>
      <c r="K161" s="30">
        <f>SUM(K157:K160)</f>
        <v>171000</v>
      </c>
      <c r="L161" s="27"/>
    </row>
    <row r="162" spans="2:12" s="9" customFormat="1" ht="28" x14ac:dyDescent="0.2">
      <c r="B162" s="188" t="s">
        <v>55</v>
      </c>
      <c r="C162" s="178" t="s">
        <v>410</v>
      </c>
      <c r="D162" s="74" t="s">
        <v>455</v>
      </c>
      <c r="E162" s="106">
        <v>4</v>
      </c>
      <c r="F162" s="107" t="s">
        <v>259</v>
      </c>
      <c r="G162" s="106">
        <v>1</v>
      </c>
      <c r="H162" s="107" t="s">
        <v>262</v>
      </c>
      <c r="I162" s="108">
        <v>2300</v>
      </c>
      <c r="J162" s="146">
        <v>2300</v>
      </c>
      <c r="K162" s="108">
        <f t="shared" ref="K162:K173" si="13">E162*G162*I162</f>
        <v>9200</v>
      </c>
      <c r="L162" s="148" t="s">
        <v>56</v>
      </c>
    </row>
    <row r="163" spans="2:12" s="9" customFormat="1" x14ac:dyDescent="0.2">
      <c r="B163" s="234"/>
      <c r="C163" s="180"/>
      <c r="D163" s="83" t="s">
        <v>454</v>
      </c>
      <c r="E163" s="91">
        <v>4</v>
      </c>
      <c r="F163" s="72" t="s">
        <v>259</v>
      </c>
      <c r="G163" s="91">
        <v>1</v>
      </c>
      <c r="H163" s="72" t="s">
        <v>262</v>
      </c>
      <c r="I163" s="141">
        <v>2900</v>
      </c>
      <c r="J163" s="141">
        <v>2500</v>
      </c>
      <c r="K163" s="59">
        <f t="shared" si="13"/>
        <v>11600</v>
      </c>
      <c r="L163" s="82"/>
    </row>
    <row r="164" spans="2:12" s="9" customFormat="1" x14ac:dyDescent="0.2">
      <c r="B164" s="235"/>
      <c r="C164" s="171" t="s">
        <v>411</v>
      </c>
      <c r="D164" s="170" t="s">
        <v>412</v>
      </c>
      <c r="E164" s="32">
        <v>8</v>
      </c>
      <c r="F164" s="33" t="s">
        <v>253</v>
      </c>
      <c r="G164" s="32">
        <v>1</v>
      </c>
      <c r="H164" s="33" t="s">
        <v>262</v>
      </c>
      <c r="I164" s="59">
        <v>600</v>
      </c>
      <c r="J164" s="141">
        <v>600</v>
      </c>
      <c r="K164" s="59">
        <f t="shared" si="13"/>
        <v>4800</v>
      </c>
      <c r="L164" s="149"/>
    </row>
    <row r="165" spans="2:12" s="9" customFormat="1" x14ac:dyDescent="0.2">
      <c r="B165" s="235"/>
      <c r="C165" s="171" t="s">
        <v>413</v>
      </c>
      <c r="D165" s="170" t="s">
        <v>414</v>
      </c>
      <c r="E165" s="32">
        <v>30</v>
      </c>
      <c r="F165" s="33" t="s">
        <v>250</v>
      </c>
      <c r="G165" s="32">
        <v>1</v>
      </c>
      <c r="H165" s="33" t="s">
        <v>252</v>
      </c>
      <c r="I165" s="59">
        <v>1000</v>
      </c>
      <c r="J165" s="59"/>
      <c r="K165" s="59">
        <f t="shared" si="13"/>
        <v>30000</v>
      </c>
      <c r="L165" s="26"/>
    </row>
    <row r="166" spans="2:12" s="9" customFormat="1" x14ac:dyDescent="0.2">
      <c r="B166" s="235"/>
      <c r="C166" s="212" t="s">
        <v>456</v>
      </c>
      <c r="D166" s="170" t="s">
        <v>459</v>
      </c>
      <c r="E166" s="32">
        <v>150</v>
      </c>
      <c r="F166" s="33" t="s">
        <v>253</v>
      </c>
      <c r="G166" s="32">
        <v>1</v>
      </c>
      <c r="H166" s="33" t="s">
        <v>252</v>
      </c>
      <c r="I166" s="59">
        <v>50</v>
      </c>
      <c r="J166" s="141">
        <v>50</v>
      </c>
      <c r="K166" s="59">
        <f t="shared" si="13"/>
        <v>7500</v>
      </c>
      <c r="L166" s="26"/>
    </row>
    <row r="167" spans="2:12" s="9" customFormat="1" x14ac:dyDescent="0.2">
      <c r="B167" s="235"/>
      <c r="C167" s="214"/>
      <c r="D167" s="170" t="s">
        <v>446</v>
      </c>
      <c r="E167" s="32">
        <v>150</v>
      </c>
      <c r="F167" s="33" t="s">
        <v>253</v>
      </c>
      <c r="G167" s="32">
        <v>1</v>
      </c>
      <c r="H167" s="33" t="s">
        <v>252</v>
      </c>
      <c r="I167" s="59">
        <v>220</v>
      </c>
      <c r="J167" s="141">
        <v>220</v>
      </c>
      <c r="K167" s="59">
        <f t="shared" si="13"/>
        <v>33000</v>
      </c>
      <c r="L167" s="26"/>
    </row>
    <row r="168" spans="2:12" s="9" customFormat="1" x14ac:dyDescent="0.2">
      <c r="B168" s="235"/>
      <c r="C168" s="213"/>
      <c r="D168" s="170" t="s">
        <v>445</v>
      </c>
      <c r="E168" s="32">
        <v>150</v>
      </c>
      <c r="F168" s="33" t="s">
        <v>253</v>
      </c>
      <c r="G168" s="32">
        <v>1</v>
      </c>
      <c r="H168" s="33" t="s">
        <v>252</v>
      </c>
      <c r="I168" s="59">
        <v>125</v>
      </c>
      <c r="J168" s="141">
        <v>125</v>
      </c>
      <c r="K168" s="59">
        <f t="shared" si="13"/>
        <v>18750</v>
      </c>
      <c r="L168" s="26"/>
    </row>
    <row r="169" spans="2:12" s="9" customFormat="1" x14ac:dyDescent="0.2">
      <c r="B169" s="235"/>
      <c r="C169" s="212" t="s">
        <v>457</v>
      </c>
      <c r="D169" s="170" t="s">
        <v>716</v>
      </c>
      <c r="E169" s="32">
        <v>150</v>
      </c>
      <c r="F169" s="33" t="s">
        <v>253</v>
      </c>
      <c r="G169" s="32">
        <v>1</v>
      </c>
      <c r="H169" s="33" t="s">
        <v>252</v>
      </c>
      <c r="I169" s="59">
        <v>50</v>
      </c>
      <c r="J169" s="59"/>
      <c r="K169" s="59">
        <f t="shared" si="13"/>
        <v>7500</v>
      </c>
      <c r="L169" s="26"/>
    </row>
    <row r="170" spans="2:12" s="9" customFormat="1" x14ac:dyDescent="0.2">
      <c r="B170" s="235"/>
      <c r="C170" s="214"/>
      <c r="D170" s="170" t="s">
        <v>453</v>
      </c>
      <c r="E170" s="32">
        <v>150</v>
      </c>
      <c r="F170" s="33" t="s">
        <v>253</v>
      </c>
      <c r="G170" s="32">
        <v>1</v>
      </c>
      <c r="H170" s="33" t="s">
        <v>252</v>
      </c>
      <c r="I170" s="59">
        <v>45</v>
      </c>
      <c r="J170" s="59"/>
      <c r="K170" s="59">
        <f t="shared" si="13"/>
        <v>6750</v>
      </c>
      <c r="L170" s="26"/>
    </row>
    <row r="171" spans="2:12" s="9" customFormat="1" x14ac:dyDescent="0.2">
      <c r="B171" s="235"/>
      <c r="C171" s="214"/>
      <c r="D171" s="170" t="s">
        <v>709</v>
      </c>
      <c r="E171" s="32">
        <v>150</v>
      </c>
      <c r="F171" s="33" t="s">
        <v>253</v>
      </c>
      <c r="G171" s="32">
        <v>1</v>
      </c>
      <c r="H171" s="33" t="s">
        <v>252</v>
      </c>
      <c r="I171" s="59">
        <v>150</v>
      </c>
      <c r="J171" s="59"/>
      <c r="K171" s="59">
        <f t="shared" si="13"/>
        <v>22500</v>
      </c>
      <c r="L171" s="26"/>
    </row>
    <row r="172" spans="2:12" s="9" customFormat="1" x14ac:dyDescent="0.2">
      <c r="B172" s="235"/>
      <c r="C172" s="232" t="s">
        <v>415</v>
      </c>
      <c r="D172" s="28" t="s">
        <v>416</v>
      </c>
      <c r="E172" s="21">
        <v>1</v>
      </c>
      <c r="F172" s="22" t="s">
        <v>259</v>
      </c>
      <c r="G172" s="21">
        <v>1</v>
      </c>
      <c r="H172" s="22" t="s">
        <v>252</v>
      </c>
      <c r="I172" s="23">
        <v>2300</v>
      </c>
      <c r="J172" s="140">
        <v>2300</v>
      </c>
      <c r="K172" s="59">
        <f t="shared" si="13"/>
        <v>2300</v>
      </c>
      <c r="L172" s="26"/>
    </row>
    <row r="173" spans="2:12" s="9" customFormat="1" x14ac:dyDescent="0.2">
      <c r="B173" s="235"/>
      <c r="C173" s="232"/>
      <c r="D173" s="170" t="s">
        <v>459</v>
      </c>
      <c r="E173" s="32">
        <v>10</v>
      </c>
      <c r="F173" s="33" t="s">
        <v>253</v>
      </c>
      <c r="G173" s="32">
        <v>1</v>
      </c>
      <c r="H173" s="33" t="s">
        <v>252</v>
      </c>
      <c r="I173" s="59">
        <v>50</v>
      </c>
      <c r="J173" s="141">
        <v>50</v>
      </c>
      <c r="K173" s="59">
        <f t="shared" si="13"/>
        <v>500</v>
      </c>
      <c r="L173" s="26"/>
    </row>
    <row r="174" spans="2:12" s="9" customFormat="1" x14ac:dyDescent="0.2">
      <c r="B174" s="235"/>
      <c r="C174" s="232"/>
      <c r="D174" s="20" t="s">
        <v>460</v>
      </c>
      <c r="E174" s="21">
        <v>10</v>
      </c>
      <c r="F174" s="22" t="s">
        <v>253</v>
      </c>
      <c r="G174" s="21">
        <v>1</v>
      </c>
      <c r="H174" s="22" t="s">
        <v>252</v>
      </c>
      <c r="I174" s="23">
        <v>500</v>
      </c>
      <c r="J174" s="23"/>
      <c r="K174" s="59">
        <f>E174*G174*I174</f>
        <v>5000</v>
      </c>
      <c r="L174" s="26"/>
    </row>
    <row r="175" spans="2:12" s="9" customFormat="1" x14ac:dyDescent="0.2">
      <c r="B175" s="235"/>
      <c r="C175" s="232"/>
      <c r="D175" s="20" t="s">
        <v>447</v>
      </c>
      <c r="E175" s="21">
        <v>10</v>
      </c>
      <c r="F175" s="22" t="s">
        <v>253</v>
      </c>
      <c r="G175" s="21">
        <v>1</v>
      </c>
      <c r="H175" s="22" t="s">
        <v>252</v>
      </c>
      <c r="I175" s="23">
        <v>300</v>
      </c>
      <c r="J175" s="23"/>
      <c r="K175" s="59">
        <f>E175*G175*I175</f>
        <v>3000</v>
      </c>
      <c r="L175" s="26"/>
    </row>
    <row r="176" spans="2:12" s="88" customFormat="1" x14ac:dyDescent="0.2">
      <c r="B176" s="235"/>
      <c r="C176" s="232"/>
      <c r="D176" s="90" t="s">
        <v>712</v>
      </c>
      <c r="E176" s="91">
        <v>10</v>
      </c>
      <c r="F176" s="72" t="s">
        <v>253</v>
      </c>
      <c r="G176" s="91">
        <v>1</v>
      </c>
      <c r="H176" s="72" t="s">
        <v>252</v>
      </c>
      <c r="I176" s="66">
        <v>200</v>
      </c>
      <c r="J176" s="66"/>
      <c r="K176" s="59">
        <f t="shared" ref="K176:K177" si="14">E176*G176*I176</f>
        <v>2000</v>
      </c>
      <c r="L176" s="103"/>
    </row>
    <row r="177" spans="2:12" s="88" customFormat="1" x14ac:dyDescent="0.2">
      <c r="B177" s="235"/>
      <c r="C177" s="232"/>
      <c r="D177" s="90" t="s">
        <v>461</v>
      </c>
      <c r="E177" s="91">
        <v>10</v>
      </c>
      <c r="F177" s="72" t="s">
        <v>253</v>
      </c>
      <c r="G177" s="91">
        <v>1</v>
      </c>
      <c r="H177" s="72" t="s">
        <v>252</v>
      </c>
      <c r="I177" s="66">
        <v>200</v>
      </c>
      <c r="J177" s="66"/>
      <c r="K177" s="59">
        <f t="shared" si="14"/>
        <v>2000</v>
      </c>
      <c r="L177" s="103"/>
    </row>
    <row r="178" spans="2:12" s="88" customFormat="1" x14ac:dyDescent="0.2">
      <c r="B178" s="235"/>
      <c r="C178" s="233"/>
      <c r="D178" s="90" t="s">
        <v>462</v>
      </c>
      <c r="E178" s="91">
        <v>1</v>
      </c>
      <c r="F178" s="72" t="s">
        <v>353</v>
      </c>
      <c r="G178" s="91">
        <v>1</v>
      </c>
      <c r="H178" s="72" t="s">
        <v>252</v>
      </c>
      <c r="I178" s="66">
        <v>35000</v>
      </c>
      <c r="J178" s="66"/>
      <c r="K178" s="59">
        <v>0</v>
      </c>
      <c r="L178" s="103"/>
    </row>
    <row r="179" spans="2:12" s="88" customFormat="1" x14ac:dyDescent="0.2">
      <c r="B179" s="235"/>
      <c r="C179" s="232"/>
      <c r="D179" s="90" t="s">
        <v>717</v>
      </c>
      <c r="E179" s="91">
        <v>10</v>
      </c>
      <c r="F179" s="72" t="s">
        <v>253</v>
      </c>
      <c r="G179" s="91">
        <v>1</v>
      </c>
      <c r="H179" s="72" t="s">
        <v>252</v>
      </c>
      <c r="I179" s="66">
        <v>500</v>
      </c>
      <c r="J179" s="66"/>
      <c r="K179" s="59">
        <v>0</v>
      </c>
      <c r="L179" s="103"/>
    </row>
    <row r="180" spans="2:12" s="88" customFormat="1" x14ac:dyDescent="0.2">
      <c r="B180" s="235"/>
      <c r="C180" s="155" t="s">
        <v>463</v>
      </c>
      <c r="D180" s="90" t="s">
        <v>464</v>
      </c>
      <c r="E180" s="91">
        <v>300</v>
      </c>
      <c r="F180" s="72" t="s">
        <v>253</v>
      </c>
      <c r="G180" s="91">
        <v>1</v>
      </c>
      <c r="H180" s="72" t="s">
        <v>252</v>
      </c>
      <c r="I180" s="66">
        <v>10</v>
      </c>
      <c r="J180" s="66"/>
      <c r="K180" s="59">
        <f>E180*G180*I180</f>
        <v>3000</v>
      </c>
      <c r="L180" s="103"/>
    </row>
    <row r="181" spans="2:12" s="9" customFormat="1" ht="19" thickBot="1" x14ac:dyDescent="0.25">
      <c r="B181" s="189"/>
      <c r="C181" s="190" t="s">
        <v>57</v>
      </c>
      <c r="D181" s="190"/>
      <c r="E181" s="190"/>
      <c r="F181" s="190"/>
      <c r="G181" s="190"/>
      <c r="H181" s="190"/>
      <c r="I181" s="191"/>
      <c r="J181" s="151"/>
      <c r="K181" s="30">
        <f>SUM(K162:K180)</f>
        <v>169400</v>
      </c>
      <c r="L181" s="27"/>
    </row>
    <row r="182" spans="2:12" s="9" customFormat="1" x14ac:dyDescent="0.2">
      <c r="B182" s="236" t="s">
        <v>58</v>
      </c>
      <c r="C182" s="10" t="s">
        <v>59</v>
      </c>
      <c r="D182" s="11" t="s">
        <v>60</v>
      </c>
      <c r="E182" s="12">
        <v>8</v>
      </c>
      <c r="F182" s="13" t="s">
        <v>51</v>
      </c>
      <c r="G182" s="12">
        <v>1</v>
      </c>
      <c r="H182" s="13" t="s">
        <v>61</v>
      </c>
      <c r="I182" s="14">
        <v>1500</v>
      </c>
      <c r="J182" s="14"/>
      <c r="K182" s="15">
        <f>E182*G182*I182</f>
        <v>12000</v>
      </c>
      <c r="L182" s="29"/>
    </row>
    <row r="183" spans="2:12" s="9" customFormat="1" x14ac:dyDescent="0.2">
      <c r="B183" s="237"/>
      <c r="C183" s="19" t="s">
        <v>62</v>
      </c>
      <c r="D183" s="149" t="s">
        <v>63</v>
      </c>
      <c r="E183" s="21">
        <v>8</v>
      </c>
      <c r="F183" s="22" t="s">
        <v>51</v>
      </c>
      <c r="G183" s="21">
        <v>4</v>
      </c>
      <c r="H183" s="22" t="s">
        <v>64</v>
      </c>
      <c r="I183" s="23">
        <v>500</v>
      </c>
      <c r="J183" s="23"/>
      <c r="K183" s="24">
        <f>E183*G183*I183</f>
        <v>16000</v>
      </c>
      <c r="L183" s="26"/>
    </row>
    <row r="184" spans="2:12" s="9" customFormat="1" x14ac:dyDescent="0.2">
      <c r="B184" s="237"/>
      <c r="C184" s="35" t="s">
        <v>65</v>
      </c>
      <c r="D184" s="20"/>
      <c r="E184" s="21">
        <v>10</v>
      </c>
      <c r="F184" s="22" t="s">
        <v>51</v>
      </c>
      <c r="G184" s="21">
        <v>1</v>
      </c>
      <c r="H184" s="22" t="s">
        <v>699</v>
      </c>
      <c r="I184" s="23">
        <v>500</v>
      </c>
      <c r="J184" s="23"/>
      <c r="K184" s="24">
        <f>E184*G184*I184</f>
        <v>5000</v>
      </c>
      <c r="L184" s="26"/>
    </row>
    <row r="185" spans="2:12" s="9" customFormat="1" x14ac:dyDescent="0.2">
      <c r="B185" s="237"/>
      <c r="C185" s="35" t="s">
        <v>65</v>
      </c>
      <c r="D185" s="20" t="s">
        <v>417</v>
      </c>
      <c r="E185" s="21">
        <v>6</v>
      </c>
      <c r="F185" s="22" t="s">
        <v>51</v>
      </c>
      <c r="G185" s="21">
        <v>1.5</v>
      </c>
      <c r="H185" s="22" t="s">
        <v>64</v>
      </c>
      <c r="I185" s="23">
        <v>800</v>
      </c>
      <c r="J185" s="23"/>
      <c r="K185" s="24">
        <f>E185*G185*I185</f>
        <v>7200</v>
      </c>
      <c r="L185" s="26"/>
    </row>
    <row r="186" spans="2:12" s="9" customFormat="1" x14ac:dyDescent="0.2">
      <c r="B186" s="237"/>
      <c r="C186" s="35" t="s">
        <v>65</v>
      </c>
      <c r="D186" s="20" t="s">
        <v>420</v>
      </c>
      <c r="E186" s="21">
        <v>1</v>
      </c>
      <c r="F186" s="22" t="s">
        <v>51</v>
      </c>
      <c r="G186" s="21">
        <v>1</v>
      </c>
      <c r="H186" s="22" t="s">
        <v>64</v>
      </c>
      <c r="I186" s="23">
        <v>1500</v>
      </c>
      <c r="J186" s="23"/>
      <c r="K186" s="24">
        <f>E186*G186*I186</f>
        <v>1500</v>
      </c>
      <c r="L186" s="26"/>
    </row>
    <row r="187" spans="2:12" s="9" customFormat="1" ht="19" thickBot="1" x14ac:dyDescent="0.25">
      <c r="B187" s="238"/>
      <c r="C187" s="239" t="s">
        <v>66</v>
      </c>
      <c r="D187" s="190"/>
      <c r="E187" s="190"/>
      <c r="F187" s="190"/>
      <c r="G187" s="190"/>
      <c r="H187" s="190"/>
      <c r="I187" s="191"/>
      <c r="J187" s="151"/>
      <c r="K187" s="30">
        <f>SUM(K182:K186)</f>
        <v>41700</v>
      </c>
      <c r="L187" s="27"/>
    </row>
    <row r="188" spans="2:12" x14ac:dyDescent="0.25">
      <c r="B188" s="240" t="s">
        <v>67</v>
      </c>
      <c r="C188" s="54" t="s">
        <v>68</v>
      </c>
      <c r="D188" s="81" t="s">
        <v>465</v>
      </c>
      <c r="E188" s="81">
        <v>2</v>
      </c>
      <c r="F188" s="81" t="s">
        <v>253</v>
      </c>
      <c r="G188" s="81">
        <v>1</v>
      </c>
      <c r="H188" s="81" t="s">
        <v>252</v>
      </c>
      <c r="I188" s="14">
        <v>2000</v>
      </c>
      <c r="J188" s="14"/>
      <c r="K188" s="15">
        <f>E188*G188*I188</f>
        <v>4000</v>
      </c>
      <c r="L188" s="36"/>
    </row>
    <row r="189" spans="2:12" x14ac:dyDescent="0.25">
      <c r="B189" s="237"/>
      <c r="C189" s="19" t="s">
        <v>418</v>
      </c>
      <c r="D189" s="149" t="s">
        <v>380</v>
      </c>
      <c r="E189" s="149">
        <v>2</v>
      </c>
      <c r="F189" s="149" t="s">
        <v>253</v>
      </c>
      <c r="G189" s="149">
        <v>1</v>
      </c>
      <c r="H189" s="149" t="s">
        <v>252</v>
      </c>
      <c r="I189" s="23">
        <v>500</v>
      </c>
      <c r="J189" s="23"/>
      <c r="K189" s="24">
        <f>E189*G189*I189</f>
        <v>1000</v>
      </c>
      <c r="L189" s="38"/>
    </row>
    <row r="190" spans="2:12" s="122" customFormat="1" x14ac:dyDescent="0.25">
      <c r="B190" s="237"/>
      <c r="C190" s="93" t="s">
        <v>419</v>
      </c>
      <c r="D190" s="94" t="s">
        <v>380</v>
      </c>
      <c r="E190" s="94">
        <v>1</v>
      </c>
      <c r="F190" s="94" t="s">
        <v>353</v>
      </c>
      <c r="G190" s="94">
        <v>1</v>
      </c>
      <c r="H190" s="94" t="s">
        <v>252</v>
      </c>
      <c r="I190" s="66">
        <v>20000</v>
      </c>
      <c r="J190" s="126"/>
      <c r="K190" s="120">
        <f>E190*G190*I190</f>
        <v>20000</v>
      </c>
      <c r="L190" s="121"/>
    </row>
    <row r="191" spans="2:12" ht="19" thickBot="1" x14ac:dyDescent="0.3">
      <c r="B191" s="238"/>
      <c r="C191" s="241" t="s">
        <v>69</v>
      </c>
      <c r="D191" s="242"/>
      <c r="E191" s="242"/>
      <c r="F191" s="242"/>
      <c r="G191" s="242"/>
      <c r="H191" s="242"/>
      <c r="I191" s="242"/>
      <c r="J191" s="153"/>
      <c r="K191" s="30">
        <f>SUM(K188:K190)</f>
        <v>25000</v>
      </c>
      <c r="L191" s="27"/>
    </row>
    <row r="192" spans="2:12" x14ac:dyDescent="0.25">
      <c r="B192" s="39" t="s">
        <v>421</v>
      </c>
      <c r="C192" s="80" t="s">
        <v>422</v>
      </c>
      <c r="D192" s="78"/>
      <c r="E192" s="78"/>
      <c r="F192" s="78"/>
      <c r="G192" s="78"/>
      <c r="H192" s="78"/>
      <c r="I192" s="78"/>
      <c r="J192" s="78"/>
      <c r="K192" s="79">
        <f>K191+K187+K181+K161+K156+K150+K138+K123+K102+K33+K24+K17+K7</f>
        <v>2603677</v>
      </c>
      <c r="L192" s="23"/>
    </row>
    <row r="193" spans="2:12" x14ac:dyDescent="0.25">
      <c r="B193" s="39" t="s">
        <v>70</v>
      </c>
      <c r="C193" s="80">
        <v>0.03</v>
      </c>
      <c r="D193" s="78"/>
      <c r="E193" s="78"/>
      <c r="F193" s="78"/>
      <c r="G193" s="78"/>
      <c r="H193" s="78"/>
      <c r="I193" s="78"/>
      <c r="J193" s="78"/>
      <c r="K193" s="79">
        <f>K6*0.03</f>
        <v>26949.3</v>
      </c>
      <c r="L193" s="23"/>
    </row>
    <row r="194" spans="2:12" x14ac:dyDescent="0.25">
      <c r="B194" s="41" t="s">
        <v>71</v>
      </c>
      <c r="C194" s="41">
        <v>0.05</v>
      </c>
      <c r="D194" s="40"/>
      <c r="E194" s="40"/>
      <c r="F194" s="40"/>
      <c r="G194" s="40"/>
      <c r="H194" s="40"/>
      <c r="I194" s="40"/>
      <c r="J194" s="40"/>
      <c r="K194" s="42">
        <f>(K17+K24)*0.05</f>
        <v>32782.6</v>
      </c>
      <c r="L194" s="42"/>
    </row>
    <row r="195" spans="2:12" x14ac:dyDescent="0.25">
      <c r="B195" s="41" t="s">
        <v>72</v>
      </c>
      <c r="C195" s="41">
        <v>0.1</v>
      </c>
      <c r="D195" s="40"/>
      <c r="E195" s="40"/>
      <c r="F195" s="40"/>
      <c r="G195" s="40"/>
      <c r="H195" s="40"/>
      <c r="I195" s="40"/>
      <c r="J195" s="40"/>
      <c r="K195" s="42">
        <f>(K192-K7-K17-K24-K183-K188)*0.1</f>
        <v>102971.5</v>
      </c>
      <c r="L195" s="42"/>
    </row>
    <row r="196" spans="2:12" x14ac:dyDescent="0.25">
      <c r="B196" s="43" t="s">
        <v>73</v>
      </c>
      <c r="C196" s="41">
        <v>0.06</v>
      </c>
      <c r="D196" s="40"/>
      <c r="E196" s="40"/>
      <c r="F196" s="40"/>
      <c r="G196" s="40"/>
      <c r="H196" s="40"/>
      <c r="I196" s="40"/>
      <c r="J196" s="40"/>
      <c r="K196" s="42">
        <f>(K192+K193+K194+K195)*0.06</f>
        <v>165982.82399999999</v>
      </c>
      <c r="L196" s="42"/>
    </row>
    <row r="197" spans="2:12" x14ac:dyDescent="0.25">
      <c r="B197" s="243" t="s">
        <v>74</v>
      </c>
      <c r="C197" s="244"/>
      <c r="D197" s="244"/>
      <c r="E197" s="244"/>
      <c r="F197" s="244"/>
      <c r="G197" s="244"/>
      <c r="H197" s="244"/>
      <c r="I197" s="245"/>
      <c r="J197" s="154"/>
      <c r="K197" s="42">
        <f>SUM(K192:K196)</f>
        <v>2932363.2239999999</v>
      </c>
      <c r="L197" s="44"/>
    </row>
    <row r="198" spans="2:12" x14ac:dyDescent="0.25">
      <c r="B198" s="246" t="s">
        <v>14</v>
      </c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</row>
    <row r="199" spans="2:12" x14ac:dyDescent="0.25">
      <c r="B199" s="225" t="s">
        <v>75</v>
      </c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</row>
    <row r="200" spans="2:12" x14ac:dyDescent="0.25">
      <c r="B200" s="224" t="s">
        <v>76</v>
      </c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</row>
    <row r="201" spans="2:12" x14ac:dyDescent="0.25">
      <c r="B201" s="224" t="s">
        <v>77</v>
      </c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</row>
    <row r="202" spans="2:12" x14ac:dyDescent="0.25">
      <c r="B202" s="224" t="s">
        <v>78</v>
      </c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</row>
    <row r="203" spans="2:12" x14ac:dyDescent="0.25">
      <c r="B203" s="224" t="s">
        <v>79</v>
      </c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</row>
    <row r="204" spans="2:12" x14ac:dyDescent="0.25">
      <c r="B204" s="224" t="s">
        <v>80</v>
      </c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</row>
    <row r="205" spans="2:12" x14ac:dyDescent="0.25">
      <c r="B205" s="224" t="s">
        <v>81</v>
      </c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</row>
    <row r="206" spans="2:12" x14ac:dyDescent="0.25">
      <c r="D206" s="37"/>
      <c r="E206" s="37"/>
      <c r="F206" s="37"/>
      <c r="G206" s="45"/>
      <c r="H206" s="37"/>
    </row>
    <row r="207" spans="2:12" x14ac:dyDescent="0.25">
      <c r="D207" s="37"/>
      <c r="E207" s="37"/>
      <c r="F207" s="37"/>
      <c r="G207" s="45"/>
      <c r="H207" s="37"/>
    </row>
    <row r="208" spans="2:12" x14ac:dyDescent="0.25">
      <c r="D208" s="37"/>
      <c r="E208" s="37"/>
      <c r="F208" s="37"/>
      <c r="G208" s="45"/>
      <c r="H208" s="37"/>
    </row>
    <row r="209" spans="4:8" x14ac:dyDescent="0.25">
      <c r="D209" s="37"/>
      <c r="E209" s="37"/>
      <c r="F209" s="37"/>
      <c r="G209" s="45"/>
      <c r="H209" s="37"/>
    </row>
    <row r="210" spans="4:8" x14ac:dyDescent="0.25">
      <c r="D210" s="37"/>
      <c r="E210" s="37"/>
      <c r="F210" s="37"/>
      <c r="G210" s="45"/>
      <c r="H210" s="37"/>
    </row>
    <row r="211" spans="4:8" x14ac:dyDescent="0.25">
      <c r="D211" s="37"/>
      <c r="E211" s="37"/>
      <c r="F211" s="37"/>
      <c r="G211" s="45"/>
      <c r="H211" s="37"/>
    </row>
    <row r="212" spans="4:8" x14ac:dyDescent="0.25">
      <c r="D212" s="37"/>
      <c r="E212" s="37"/>
      <c r="F212" s="37"/>
      <c r="G212" s="45"/>
      <c r="H212" s="37"/>
    </row>
    <row r="213" spans="4:8" x14ac:dyDescent="0.25">
      <c r="D213" s="37"/>
      <c r="E213" s="37"/>
      <c r="F213" s="37"/>
      <c r="G213" s="45"/>
      <c r="H213" s="37"/>
    </row>
    <row r="214" spans="4:8" x14ac:dyDescent="0.25">
      <c r="D214" s="37"/>
      <c r="E214" s="37"/>
      <c r="F214" s="37"/>
      <c r="G214" s="45"/>
      <c r="H214" s="37"/>
    </row>
    <row r="215" spans="4:8" x14ac:dyDescent="0.25">
      <c r="D215" s="37"/>
      <c r="E215" s="37"/>
      <c r="F215" s="37"/>
      <c r="G215" s="45"/>
      <c r="H215" s="37"/>
    </row>
    <row r="216" spans="4:8" x14ac:dyDescent="0.25">
      <c r="D216" s="37"/>
      <c r="E216" s="37"/>
      <c r="F216" s="37"/>
      <c r="G216" s="45"/>
      <c r="H216" s="37"/>
    </row>
    <row r="217" spans="4:8" x14ac:dyDescent="0.25">
      <c r="D217" s="37"/>
      <c r="E217" s="37"/>
      <c r="F217" s="37"/>
      <c r="G217" s="45"/>
      <c r="H217" s="37"/>
    </row>
    <row r="218" spans="4:8" x14ac:dyDescent="0.25">
      <c r="D218" s="37"/>
      <c r="E218" s="37"/>
      <c r="F218" s="37"/>
      <c r="G218" s="45"/>
      <c r="H218" s="37"/>
    </row>
    <row r="219" spans="4:8" x14ac:dyDescent="0.25">
      <c r="D219" s="37"/>
      <c r="E219" s="37"/>
      <c r="F219" s="37"/>
      <c r="G219" s="45"/>
      <c r="H219" s="37"/>
    </row>
    <row r="220" spans="4:8" x14ac:dyDescent="0.25">
      <c r="D220" s="37"/>
      <c r="E220" s="37"/>
      <c r="F220" s="37"/>
      <c r="G220" s="45"/>
      <c r="H220" s="37"/>
    </row>
    <row r="221" spans="4:8" x14ac:dyDescent="0.25">
      <c r="D221" s="37"/>
      <c r="E221" s="37"/>
      <c r="F221" s="37"/>
      <c r="G221" s="45"/>
      <c r="H221" s="37"/>
    </row>
    <row r="222" spans="4:8" x14ac:dyDescent="0.25">
      <c r="D222" s="37"/>
      <c r="E222" s="37"/>
      <c r="F222" s="37"/>
      <c r="G222" s="45"/>
      <c r="H222" s="37"/>
    </row>
    <row r="223" spans="4:8" x14ac:dyDescent="0.25">
      <c r="D223" s="37"/>
      <c r="E223" s="37"/>
      <c r="F223" s="37"/>
      <c r="G223" s="45"/>
      <c r="H223" s="37"/>
    </row>
    <row r="224" spans="4:8" x14ac:dyDescent="0.25">
      <c r="D224" s="37"/>
      <c r="E224" s="37"/>
      <c r="F224" s="37"/>
      <c r="G224" s="45"/>
      <c r="H224" s="37"/>
    </row>
    <row r="225" spans="4:8" x14ac:dyDescent="0.25">
      <c r="D225" s="37"/>
      <c r="E225" s="37"/>
      <c r="F225" s="37"/>
      <c r="G225" s="45"/>
      <c r="H225" s="37"/>
    </row>
    <row r="226" spans="4:8" x14ac:dyDescent="0.25">
      <c r="D226" s="37"/>
      <c r="E226" s="37"/>
      <c r="F226" s="37"/>
      <c r="G226" s="45"/>
      <c r="H226" s="37"/>
    </row>
    <row r="227" spans="4:8" x14ac:dyDescent="0.25">
      <c r="D227" s="37"/>
      <c r="E227" s="37"/>
      <c r="F227" s="37"/>
      <c r="G227" s="45"/>
      <c r="H227" s="37"/>
    </row>
    <row r="228" spans="4:8" x14ac:dyDescent="0.25">
      <c r="D228" s="37"/>
      <c r="E228" s="37"/>
      <c r="F228" s="37"/>
      <c r="G228" s="45"/>
      <c r="H228" s="37"/>
    </row>
    <row r="229" spans="4:8" x14ac:dyDescent="0.25">
      <c r="D229" s="37"/>
      <c r="E229" s="37"/>
      <c r="F229" s="37"/>
      <c r="G229" s="45"/>
      <c r="H229" s="37"/>
    </row>
    <row r="230" spans="4:8" x14ac:dyDescent="0.25">
      <c r="D230" s="37"/>
      <c r="E230" s="37"/>
      <c r="F230" s="37"/>
      <c r="G230" s="45"/>
      <c r="H230" s="37"/>
    </row>
    <row r="231" spans="4:8" x14ac:dyDescent="0.25">
      <c r="D231" s="37"/>
      <c r="E231" s="37"/>
      <c r="F231" s="37"/>
      <c r="G231" s="45"/>
      <c r="H231" s="37"/>
    </row>
    <row r="232" spans="4:8" x14ac:dyDescent="0.25">
      <c r="D232" s="37"/>
      <c r="E232" s="37"/>
      <c r="F232" s="37"/>
      <c r="G232" s="45"/>
      <c r="H232" s="37"/>
    </row>
    <row r="233" spans="4:8" x14ac:dyDescent="0.25">
      <c r="D233" s="37"/>
      <c r="E233" s="37"/>
      <c r="F233" s="37"/>
      <c r="G233" s="45"/>
      <c r="H233" s="37"/>
    </row>
    <row r="234" spans="4:8" x14ac:dyDescent="0.25">
      <c r="D234" s="37"/>
      <c r="E234" s="37"/>
      <c r="F234" s="37"/>
      <c r="G234" s="45"/>
      <c r="H234" s="37"/>
    </row>
    <row r="235" spans="4:8" x14ac:dyDescent="0.25">
      <c r="D235" s="37"/>
      <c r="E235" s="37"/>
      <c r="F235" s="37"/>
      <c r="G235" s="45"/>
      <c r="H235" s="37"/>
    </row>
    <row r="236" spans="4:8" x14ac:dyDescent="0.25">
      <c r="D236" s="37"/>
      <c r="E236" s="37"/>
      <c r="F236" s="37"/>
      <c r="G236" s="45"/>
      <c r="H236" s="37"/>
    </row>
    <row r="237" spans="4:8" x14ac:dyDescent="0.25">
      <c r="D237" s="37"/>
      <c r="E237" s="37"/>
      <c r="F237" s="37"/>
      <c r="G237" s="45"/>
      <c r="H237" s="37"/>
    </row>
    <row r="238" spans="4:8" x14ac:dyDescent="0.25">
      <c r="D238" s="37"/>
      <c r="E238" s="37"/>
      <c r="F238" s="37"/>
      <c r="G238" s="45"/>
      <c r="H238" s="37"/>
    </row>
    <row r="239" spans="4:8" x14ac:dyDescent="0.25">
      <c r="D239" s="37"/>
      <c r="E239" s="37"/>
      <c r="F239" s="37"/>
      <c r="G239" s="45"/>
      <c r="H239" s="37"/>
    </row>
    <row r="240" spans="4:8" x14ac:dyDescent="0.25">
      <c r="D240" s="37"/>
      <c r="E240" s="37"/>
      <c r="F240" s="37"/>
      <c r="G240" s="45"/>
      <c r="H240" s="37"/>
    </row>
    <row r="241" spans="4:8" x14ac:dyDescent="0.25">
      <c r="D241" s="37"/>
      <c r="E241" s="37"/>
      <c r="F241" s="37"/>
      <c r="G241" s="45"/>
      <c r="H241" s="37"/>
    </row>
    <row r="242" spans="4:8" x14ac:dyDescent="0.25">
      <c r="D242" s="37"/>
      <c r="E242" s="37"/>
      <c r="F242" s="37"/>
      <c r="G242" s="45"/>
      <c r="H242" s="37"/>
    </row>
    <row r="243" spans="4:8" x14ac:dyDescent="0.25">
      <c r="D243" s="37"/>
      <c r="E243" s="37"/>
      <c r="F243" s="37"/>
      <c r="G243" s="45"/>
      <c r="H243" s="37"/>
    </row>
    <row r="244" spans="4:8" x14ac:dyDescent="0.25">
      <c r="D244" s="37"/>
      <c r="E244" s="37"/>
      <c r="F244" s="37"/>
      <c r="G244" s="45"/>
      <c r="H244" s="37"/>
    </row>
    <row r="245" spans="4:8" x14ac:dyDescent="0.25">
      <c r="D245" s="37"/>
      <c r="E245" s="37"/>
      <c r="F245" s="37"/>
      <c r="G245" s="45"/>
      <c r="H245" s="37"/>
    </row>
    <row r="246" spans="4:8" x14ac:dyDescent="0.25">
      <c r="D246" s="37"/>
      <c r="E246" s="37"/>
      <c r="F246" s="37"/>
      <c r="G246" s="45"/>
      <c r="H246" s="37"/>
    </row>
    <row r="247" spans="4:8" x14ac:dyDescent="0.25">
      <c r="D247" s="37"/>
      <c r="E247" s="37"/>
      <c r="F247" s="37"/>
      <c r="G247" s="45"/>
      <c r="H247" s="37"/>
    </row>
    <row r="248" spans="4:8" x14ac:dyDescent="0.25">
      <c r="D248" s="37"/>
      <c r="E248" s="37"/>
      <c r="F248" s="37"/>
      <c r="G248" s="45"/>
      <c r="H248" s="37"/>
    </row>
    <row r="249" spans="4:8" x14ac:dyDescent="0.25">
      <c r="D249" s="37"/>
      <c r="E249" s="37"/>
      <c r="F249" s="37"/>
      <c r="G249" s="45"/>
      <c r="H249" s="37"/>
    </row>
    <row r="250" spans="4:8" x14ac:dyDescent="0.25">
      <c r="D250" s="37"/>
      <c r="E250" s="37"/>
      <c r="F250" s="37"/>
      <c r="G250" s="45"/>
      <c r="H250" s="37"/>
    </row>
    <row r="251" spans="4:8" x14ac:dyDescent="0.25">
      <c r="D251" s="37"/>
      <c r="E251" s="37"/>
      <c r="F251" s="37"/>
      <c r="G251" s="45"/>
      <c r="H251" s="37"/>
    </row>
    <row r="252" spans="4:8" x14ac:dyDescent="0.25">
      <c r="D252" s="37"/>
      <c r="E252" s="37"/>
      <c r="F252" s="37"/>
      <c r="G252" s="45"/>
      <c r="H252" s="37"/>
    </row>
    <row r="253" spans="4:8" x14ac:dyDescent="0.25">
      <c r="D253" s="37"/>
      <c r="E253" s="37"/>
      <c r="F253" s="37"/>
      <c r="G253" s="45"/>
      <c r="H253" s="37"/>
    </row>
    <row r="254" spans="4:8" x14ac:dyDescent="0.25">
      <c r="D254" s="37"/>
      <c r="E254" s="37"/>
      <c r="F254" s="37"/>
      <c r="G254" s="45"/>
      <c r="H254" s="37"/>
    </row>
    <row r="255" spans="4:8" x14ac:dyDescent="0.25">
      <c r="D255" s="37"/>
      <c r="E255" s="37"/>
      <c r="F255" s="37"/>
      <c r="G255" s="45"/>
      <c r="H255" s="37"/>
    </row>
    <row r="256" spans="4:8" x14ac:dyDescent="0.25">
      <c r="D256" s="37"/>
      <c r="E256" s="37"/>
      <c r="F256" s="37"/>
      <c r="G256" s="45"/>
      <c r="H256" s="37"/>
    </row>
    <row r="257" spans="4:8" x14ac:dyDescent="0.25">
      <c r="D257" s="37"/>
      <c r="E257" s="37"/>
      <c r="F257" s="37"/>
      <c r="G257" s="45"/>
      <c r="H257" s="37"/>
    </row>
    <row r="258" spans="4:8" x14ac:dyDescent="0.25">
      <c r="D258" s="37"/>
      <c r="E258" s="37"/>
      <c r="F258" s="37"/>
      <c r="G258" s="45"/>
      <c r="H258" s="37"/>
    </row>
    <row r="259" spans="4:8" x14ac:dyDescent="0.25">
      <c r="D259" s="37"/>
      <c r="E259" s="37"/>
      <c r="F259" s="37"/>
      <c r="G259" s="45"/>
      <c r="H259" s="37"/>
    </row>
    <row r="260" spans="4:8" x14ac:dyDescent="0.25">
      <c r="D260" s="37"/>
      <c r="E260" s="37"/>
      <c r="F260" s="37"/>
      <c r="G260" s="45"/>
      <c r="H260" s="37"/>
    </row>
    <row r="261" spans="4:8" x14ac:dyDescent="0.25">
      <c r="D261" s="37"/>
      <c r="E261" s="37"/>
      <c r="F261" s="37"/>
      <c r="G261" s="45"/>
      <c r="H261" s="37"/>
    </row>
    <row r="262" spans="4:8" x14ac:dyDescent="0.25">
      <c r="D262" s="37"/>
      <c r="E262" s="37"/>
      <c r="F262" s="37"/>
      <c r="G262" s="45"/>
      <c r="H262" s="37"/>
    </row>
    <row r="263" spans="4:8" x14ac:dyDescent="0.25">
      <c r="D263" s="37"/>
      <c r="E263" s="37"/>
      <c r="F263" s="37"/>
      <c r="G263" s="45"/>
      <c r="H263" s="37"/>
    </row>
    <row r="264" spans="4:8" x14ac:dyDescent="0.25">
      <c r="D264" s="37"/>
      <c r="E264" s="37"/>
      <c r="F264" s="37"/>
      <c r="G264" s="45"/>
      <c r="H264" s="37"/>
    </row>
    <row r="265" spans="4:8" x14ac:dyDescent="0.25">
      <c r="D265" s="37"/>
      <c r="E265" s="37"/>
      <c r="F265" s="37"/>
      <c r="G265" s="45"/>
      <c r="H265" s="37"/>
    </row>
    <row r="266" spans="4:8" x14ac:dyDescent="0.25">
      <c r="D266" s="37"/>
      <c r="E266" s="37"/>
      <c r="F266" s="37"/>
      <c r="G266" s="45"/>
      <c r="H266" s="37"/>
    </row>
    <row r="267" spans="4:8" x14ac:dyDescent="0.25">
      <c r="D267" s="37"/>
      <c r="E267" s="37"/>
      <c r="F267" s="37"/>
      <c r="G267" s="45"/>
      <c r="H267" s="37"/>
    </row>
    <row r="268" spans="4:8" x14ac:dyDescent="0.25">
      <c r="D268" s="37"/>
      <c r="E268" s="37"/>
      <c r="F268" s="37"/>
      <c r="G268" s="45"/>
      <c r="H268" s="37"/>
    </row>
    <row r="269" spans="4:8" x14ac:dyDescent="0.25">
      <c r="D269" s="37"/>
      <c r="E269" s="37"/>
      <c r="F269" s="37"/>
      <c r="G269" s="45"/>
      <c r="H269" s="37"/>
    </row>
    <row r="270" spans="4:8" x14ac:dyDescent="0.25">
      <c r="D270" s="37"/>
      <c r="E270" s="37"/>
      <c r="F270" s="37"/>
      <c r="G270" s="45"/>
      <c r="H270" s="37"/>
    </row>
    <row r="271" spans="4:8" x14ac:dyDescent="0.25">
      <c r="D271" s="37"/>
      <c r="E271" s="37"/>
      <c r="F271" s="37"/>
      <c r="G271" s="45"/>
      <c r="H271" s="37"/>
    </row>
    <row r="272" spans="4:8" x14ac:dyDescent="0.25">
      <c r="D272" s="37"/>
      <c r="E272" s="37"/>
      <c r="F272" s="37"/>
      <c r="G272" s="45"/>
      <c r="H272" s="37"/>
    </row>
    <row r="273" spans="4:8" x14ac:dyDescent="0.25">
      <c r="D273" s="37"/>
      <c r="E273" s="37"/>
      <c r="F273" s="37"/>
      <c r="G273" s="45"/>
      <c r="H273" s="37"/>
    </row>
    <row r="274" spans="4:8" x14ac:dyDescent="0.25">
      <c r="D274" s="37"/>
      <c r="E274" s="37"/>
      <c r="F274" s="37"/>
      <c r="G274" s="45"/>
      <c r="H274" s="37"/>
    </row>
    <row r="275" spans="4:8" x14ac:dyDescent="0.25">
      <c r="D275" s="37"/>
      <c r="E275" s="37"/>
      <c r="F275" s="37"/>
      <c r="G275" s="45"/>
      <c r="H275" s="37"/>
    </row>
    <row r="276" spans="4:8" x14ac:dyDescent="0.25">
      <c r="D276" s="37"/>
      <c r="E276" s="37"/>
      <c r="F276" s="37"/>
      <c r="G276" s="45"/>
      <c r="H276" s="37"/>
    </row>
    <row r="277" spans="4:8" x14ac:dyDescent="0.25">
      <c r="D277" s="37"/>
      <c r="E277" s="37"/>
      <c r="F277" s="37"/>
      <c r="G277" s="45"/>
      <c r="H277" s="37"/>
    </row>
    <row r="278" spans="4:8" x14ac:dyDescent="0.25">
      <c r="D278" s="37"/>
      <c r="E278" s="37"/>
      <c r="F278" s="37"/>
      <c r="G278" s="45"/>
      <c r="H278" s="37"/>
    </row>
    <row r="279" spans="4:8" x14ac:dyDescent="0.25">
      <c r="D279" s="37"/>
      <c r="E279" s="37"/>
      <c r="F279" s="37"/>
      <c r="G279" s="45"/>
      <c r="H279" s="37"/>
    </row>
    <row r="280" spans="4:8" x14ac:dyDescent="0.25">
      <c r="D280" s="37"/>
      <c r="E280" s="37"/>
      <c r="F280" s="37"/>
      <c r="G280" s="45"/>
      <c r="H280" s="37"/>
    </row>
    <row r="281" spans="4:8" x14ac:dyDescent="0.25">
      <c r="D281" s="37"/>
      <c r="E281" s="37"/>
      <c r="F281" s="37"/>
      <c r="G281" s="45"/>
      <c r="H281" s="37"/>
    </row>
    <row r="282" spans="4:8" x14ac:dyDescent="0.25">
      <c r="D282" s="37"/>
      <c r="E282" s="37"/>
      <c r="F282" s="37"/>
      <c r="G282" s="45"/>
      <c r="H282" s="37"/>
    </row>
    <row r="283" spans="4:8" x14ac:dyDescent="0.25">
      <c r="D283" s="37"/>
      <c r="E283" s="37"/>
      <c r="F283" s="37"/>
      <c r="G283" s="45"/>
      <c r="H283" s="37"/>
    </row>
    <row r="284" spans="4:8" x14ac:dyDescent="0.25">
      <c r="D284" s="37"/>
      <c r="E284" s="37"/>
      <c r="F284" s="37"/>
      <c r="G284" s="45"/>
      <c r="H284" s="37"/>
    </row>
    <row r="285" spans="4:8" x14ac:dyDescent="0.25">
      <c r="D285" s="37"/>
      <c r="E285" s="37"/>
      <c r="F285" s="37"/>
      <c r="G285" s="45"/>
      <c r="H285" s="37"/>
    </row>
    <row r="286" spans="4:8" x14ac:dyDescent="0.25">
      <c r="D286" s="37"/>
      <c r="E286" s="37"/>
      <c r="F286" s="37"/>
      <c r="G286" s="45"/>
      <c r="H286" s="37"/>
    </row>
    <row r="287" spans="4:8" x14ac:dyDescent="0.25">
      <c r="D287" s="37"/>
      <c r="E287" s="37"/>
      <c r="F287" s="37"/>
      <c r="G287" s="45"/>
      <c r="H287" s="37"/>
    </row>
    <row r="292" spans="4:8" x14ac:dyDescent="0.25">
      <c r="D292" s="37"/>
      <c r="E292" s="37"/>
      <c r="F292" s="37"/>
      <c r="G292" s="37"/>
      <c r="H292" s="37"/>
    </row>
    <row r="293" spans="4:8" x14ac:dyDescent="0.25">
      <c r="D293" s="37"/>
      <c r="E293" s="37"/>
      <c r="F293" s="37"/>
      <c r="G293" s="37"/>
      <c r="H293" s="37"/>
    </row>
    <row r="294" spans="4:8" x14ac:dyDescent="0.25">
      <c r="D294" s="37"/>
      <c r="E294" s="37"/>
      <c r="F294" s="37"/>
      <c r="G294" s="37"/>
      <c r="H294" s="37"/>
    </row>
    <row r="295" spans="4:8" x14ac:dyDescent="0.25">
      <c r="D295" s="37"/>
      <c r="E295" s="37"/>
      <c r="F295" s="37"/>
      <c r="G295" s="37"/>
      <c r="H295" s="37"/>
    </row>
    <row r="296" spans="4:8" x14ac:dyDescent="0.25">
      <c r="D296" s="37"/>
      <c r="E296" s="37"/>
      <c r="F296" s="37"/>
      <c r="G296" s="37"/>
      <c r="H296" s="37"/>
    </row>
    <row r="297" spans="4:8" x14ac:dyDescent="0.25">
      <c r="D297" s="37"/>
      <c r="E297" s="37"/>
      <c r="F297" s="37"/>
      <c r="G297" s="37"/>
      <c r="H297" s="37"/>
    </row>
    <row r="298" spans="4:8" x14ac:dyDescent="0.25">
      <c r="D298" s="37"/>
      <c r="E298" s="37"/>
      <c r="F298" s="37"/>
      <c r="G298" s="37"/>
      <c r="H298" s="37"/>
    </row>
    <row r="299" spans="4:8" x14ac:dyDescent="0.25">
      <c r="D299" s="37"/>
      <c r="E299" s="37"/>
      <c r="F299" s="37"/>
      <c r="G299" s="37"/>
      <c r="H299" s="37"/>
    </row>
    <row r="300" spans="4:8" x14ac:dyDescent="0.25">
      <c r="D300" s="37"/>
      <c r="E300" s="37"/>
      <c r="F300" s="37"/>
      <c r="G300" s="37"/>
      <c r="H300" s="37"/>
    </row>
    <row r="301" spans="4:8" x14ac:dyDescent="0.25">
      <c r="D301" s="37"/>
      <c r="E301" s="37"/>
      <c r="F301" s="37"/>
      <c r="G301" s="37"/>
      <c r="H301" s="37"/>
    </row>
    <row r="302" spans="4:8" x14ac:dyDescent="0.25">
      <c r="D302" s="37"/>
      <c r="E302" s="37"/>
      <c r="F302" s="37"/>
      <c r="G302" s="37"/>
      <c r="H302" s="37"/>
    </row>
    <row r="303" spans="4:8" x14ac:dyDescent="0.25">
      <c r="D303" s="37"/>
      <c r="E303" s="37"/>
      <c r="F303" s="37"/>
      <c r="G303" s="37"/>
      <c r="H303" s="37"/>
    </row>
    <row r="304" spans="4:8" x14ac:dyDescent="0.25">
      <c r="D304" s="37"/>
      <c r="E304" s="37"/>
      <c r="F304" s="37"/>
      <c r="G304" s="37"/>
      <c r="H304" s="37"/>
    </row>
    <row r="305" spans="4:8" x14ac:dyDescent="0.25">
      <c r="D305" s="37"/>
      <c r="E305" s="37"/>
      <c r="F305" s="37"/>
      <c r="G305" s="37"/>
      <c r="H305" s="37"/>
    </row>
    <row r="306" spans="4:8" x14ac:dyDescent="0.25">
      <c r="D306" s="37"/>
      <c r="E306" s="37"/>
      <c r="F306" s="37"/>
      <c r="G306" s="37"/>
      <c r="H306" s="37"/>
    </row>
    <row r="307" spans="4:8" x14ac:dyDescent="0.25">
      <c r="D307" s="37"/>
      <c r="E307" s="37"/>
      <c r="F307" s="37"/>
      <c r="G307" s="37"/>
      <c r="H307" s="37"/>
    </row>
    <row r="308" spans="4:8" x14ac:dyDescent="0.25">
      <c r="D308" s="37"/>
      <c r="E308" s="37"/>
      <c r="F308" s="37"/>
      <c r="G308" s="37"/>
      <c r="H308" s="37"/>
    </row>
    <row r="309" spans="4:8" x14ac:dyDescent="0.25">
      <c r="D309" s="37"/>
      <c r="E309" s="37"/>
      <c r="F309" s="37"/>
      <c r="G309" s="37"/>
      <c r="H309" s="37"/>
    </row>
    <row r="310" spans="4:8" x14ac:dyDescent="0.25">
      <c r="D310" s="37"/>
      <c r="E310" s="37"/>
      <c r="F310" s="37"/>
      <c r="G310" s="37"/>
      <c r="H310" s="37"/>
    </row>
    <row r="311" spans="4:8" x14ac:dyDescent="0.25">
      <c r="D311" s="37"/>
      <c r="E311" s="37"/>
      <c r="F311" s="37"/>
      <c r="G311" s="37"/>
      <c r="H311" s="37"/>
    </row>
    <row r="312" spans="4:8" x14ac:dyDescent="0.25">
      <c r="D312" s="37"/>
      <c r="E312" s="37"/>
      <c r="F312" s="37"/>
      <c r="G312" s="37"/>
      <c r="H312" s="37"/>
    </row>
    <row r="313" spans="4:8" x14ac:dyDescent="0.25">
      <c r="D313" s="37"/>
      <c r="E313" s="37"/>
      <c r="F313" s="37"/>
      <c r="G313" s="37"/>
      <c r="H313" s="37"/>
    </row>
    <row r="314" spans="4:8" x14ac:dyDescent="0.25">
      <c r="D314" s="37"/>
      <c r="E314" s="37"/>
      <c r="F314" s="37"/>
      <c r="G314" s="37"/>
      <c r="H314" s="37"/>
    </row>
    <row r="315" spans="4:8" x14ac:dyDescent="0.25">
      <c r="D315" s="37"/>
      <c r="E315" s="37"/>
      <c r="F315" s="37"/>
      <c r="G315" s="37"/>
      <c r="H315" s="37"/>
    </row>
    <row r="316" spans="4:8" x14ac:dyDescent="0.25">
      <c r="D316" s="37"/>
      <c r="E316" s="37"/>
      <c r="F316" s="37"/>
      <c r="G316" s="37"/>
      <c r="H316" s="37"/>
    </row>
    <row r="321" spans="4:8" x14ac:dyDescent="0.25">
      <c r="D321" s="37"/>
      <c r="E321" s="37"/>
      <c r="F321" s="37"/>
      <c r="G321" s="37"/>
      <c r="H321" s="37"/>
    </row>
    <row r="322" spans="4:8" x14ac:dyDescent="0.25">
      <c r="D322" s="37"/>
      <c r="E322" s="37"/>
      <c r="F322" s="37"/>
      <c r="G322" s="37"/>
      <c r="H322" s="37"/>
    </row>
    <row r="323" spans="4:8" x14ac:dyDescent="0.25">
      <c r="D323" s="37"/>
      <c r="E323" s="37"/>
      <c r="F323" s="37"/>
      <c r="G323" s="37"/>
      <c r="H323" s="37"/>
    </row>
    <row r="324" spans="4:8" x14ac:dyDescent="0.25">
      <c r="D324" s="37"/>
      <c r="E324" s="37"/>
      <c r="F324" s="37"/>
      <c r="G324" s="37"/>
      <c r="H324" s="37"/>
    </row>
    <row r="325" spans="4:8" x14ac:dyDescent="0.25">
      <c r="D325" s="37"/>
      <c r="E325" s="37"/>
      <c r="F325" s="37"/>
      <c r="G325" s="37"/>
      <c r="H325" s="37"/>
    </row>
    <row r="326" spans="4:8" x14ac:dyDescent="0.25">
      <c r="D326" s="37"/>
      <c r="E326" s="37"/>
      <c r="F326" s="37"/>
      <c r="G326" s="37"/>
      <c r="H326" s="37"/>
    </row>
    <row r="327" spans="4:8" x14ac:dyDescent="0.25">
      <c r="D327" s="37"/>
      <c r="E327" s="37"/>
      <c r="F327" s="37"/>
      <c r="G327" s="37"/>
      <c r="H327" s="37"/>
    </row>
    <row r="328" spans="4:8" x14ac:dyDescent="0.25">
      <c r="D328" s="37"/>
      <c r="E328" s="37"/>
      <c r="F328" s="37"/>
      <c r="G328" s="37"/>
      <c r="H328" s="37"/>
    </row>
    <row r="329" spans="4:8" x14ac:dyDescent="0.25">
      <c r="D329" s="37"/>
      <c r="E329" s="37"/>
      <c r="F329" s="37"/>
      <c r="G329" s="37"/>
      <c r="H329" s="37"/>
    </row>
    <row r="330" spans="4:8" x14ac:dyDescent="0.25">
      <c r="D330" s="37"/>
      <c r="E330" s="37"/>
      <c r="F330" s="37"/>
      <c r="G330" s="37"/>
      <c r="H330" s="37"/>
    </row>
    <row r="331" spans="4:8" x14ac:dyDescent="0.25">
      <c r="D331" s="37"/>
      <c r="E331" s="37"/>
      <c r="F331" s="37"/>
      <c r="G331" s="37"/>
      <c r="H331" s="37"/>
    </row>
    <row r="332" spans="4:8" x14ac:dyDescent="0.25">
      <c r="D332" s="37"/>
      <c r="E332" s="37"/>
      <c r="F332" s="37"/>
      <c r="G332" s="37"/>
      <c r="H332" s="37"/>
    </row>
    <row r="333" spans="4:8" x14ac:dyDescent="0.25">
      <c r="D333" s="37"/>
      <c r="E333" s="37"/>
      <c r="F333" s="37"/>
      <c r="G333" s="37"/>
      <c r="H333" s="37"/>
    </row>
    <row r="334" spans="4:8" x14ac:dyDescent="0.25">
      <c r="D334" s="37"/>
      <c r="E334" s="37"/>
      <c r="F334" s="37"/>
      <c r="G334" s="37"/>
      <c r="H334" s="37"/>
    </row>
    <row r="335" spans="4:8" x14ac:dyDescent="0.25">
      <c r="D335" s="37"/>
      <c r="E335" s="37"/>
      <c r="F335" s="37"/>
      <c r="G335" s="37"/>
      <c r="H335" s="37"/>
    </row>
    <row r="336" spans="4:8" x14ac:dyDescent="0.25">
      <c r="D336" s="37"/>
      <c r="E336" s="37"/>
      <c r="F336" s="37"/>
      <c r="G336" s="37"/>
      <c r="H336" s="37"/>
    </row>
    <row r="337" spans="4:8" x14ac:dyDescent="0.25">
      <c r="D337" s="37"/>
      <c r="E337" s="37"/>
      <c r="F337" s="37"/>
      <c r="G337" s="37"/>
      <c r="H337" s="37"/>
    </row>
    <row r="338" spans="4:8" x14ac:dyDescent="0.25">
      <c r="D338" s="37"/>
      <c r="E338" s="37"/>
      <c r="F338" s="37"/>
      <c r="G338" s="37"/>
      <c r="H338" s="37"/>
    </row>
    <row r="339" spans="4:8" x14ac:dyDescent="0.25">
      <c r="D339" s="37"/>
      <c r="E339" s="37"/>
      <c r="F339" s="37"/>
      <c r="G339" s="37"/>
      <c r="H339" s="37"/>
    </row>
    <row r="340" spans="4:8" x14ac:dyDescent="0.25">
      <c r="D340" s="37"/>
      <c r="E340" s="37"/>
      <c r="F340" s="37"/>
      <c r="G340" s="37"/>
      <c r="H340" s="37"/>
    </row>
    <row r="341" spans="4:8" x14ac:dyDescent="0.25">
      <c r="D341" s="37"/>
      <c r="E341" s="37"/>
      <c r="F341" s="37"/>
      <c r="G341" s="37"/>
      <c r="H341" s="37"/>
    </row>
    <row r="342" spans="4:8" x14ac:dyDescent="0.25">
      <c r="D342" s="37"/>
      <c r="E342" s="37"/>
      <c r="F342" s="37"/>
      <c r="G342" s="37"/>
      <c r="H342" s="37"/>
    </row>
    <row r="343" spans="4:8" x14ac:dyDescent="0.25">
      <c r="D343" s="37"/>
      <c r="E343" s="37"/>
      <c r="F343" s="37"/>
      <c r="G343" s="37"/>
      <c r="H343" s="37"/>
    </row>
    <row r="344" spans="4:8" x14ac:dyDescent="0.25">
      <c r="D344" s="37"/>
      <c r="E344" s="37"/>
      <c r="F344" s="37"/>
      <c r="G344" s="37"/>
      <c r="H344" s="37"/>
    </row>
    <row r="345" spans="4:8" x14ac:dyDescent="0.25">
      <c r="D345" s="37"/>
      <c r="E345" s="37"/>
      <c r="F345" s="37"/>
      <c r="G345" s="37"/>
      <c r="H345" s="37"/>
    </row>
    <row r="346" spans="4:8" x14ac:dyDescent="0.25">
      <c r="D346" s="37"/>
      <c r="E346" s="37"/>
      <c r="F346" s="37"/>
      <c r="G346" s="37"/>
      <c r="H346" s="37"/>
    </row>
    <row r="347" spans="4:8" x14ac:dyDescent="0.25">
      <c r="D347" s="37"/>
      <c r="E347" s="37"/>
      <c r="F347" s="37"/>
      <c r="G347" s="37"/>
      <c r="H347" s="37"/>
    </row>
    <row r="348" spans="4:8" x14ac:dyDescent="0.25">
      <c r="D348" s="37"/>
      <c r="E348" s="37"/>
      <c r="F348" s="37"/>
      <c r="G348" s="37"/>
      <c r="H348" s="37"/>
    </row>
    <row r="349" spans="4:8" x14ac:dyDescent="0.25">
      <c r="D349" s="37"/>
      <c r="E349" s="37"/>
      <c r="F349" s="37"/>
      <c r="G349" s="37"/>
      <c r="H349" s="37"/>
    </row>
    <row r="350" spans="4:8" x14ac:dyDescent="0.25">
      <c r="D350" s="37"/>
      <c r="E350" s="37"/>
      <c r="F350" s="37"/>
      <c r="G350" s="37"/>
      <c r="H350" s="37"/>
    </row>
    <row r="351" spans="4:8" x14ac:dyDescent="0.25">
      <c r="D351" s="37"/>
      <c r="E351" s="37"/>
      <c r="F351" s="37"/>
      <c r="G351" s="37"/>
      <c r="H351" s="37"/>
    </row>
    <row r="352" spans="4:8" x14ac:dyDescent="0.25">
      <c r="D352" s="37"/>
      <c r="E352" s="37"/>
      <c r="F352" s="37"/>
      <c r="G352" s="37"/>
      <c r="H352" s="37"/>
    </row>
    <row r="353" spans="4:8" x14ac:dyDescent="0.25">
      <c r="D353" s="37"/>
      <c r="E353" s="37"/>
      <c r="F353" s="37"/>
      <c r="G353" s="37"/>
      <c r="H353" s="37"/>
    </row>
    <row r="354" spans="4:8" x14ac:dyDescent="0.25">
      <c r="D354" s="37"/>
      <c r="E354" s="37"/>
      <c r="F354" s="37"/>
      <c r="G354" s="37"/>
      <c r="H354" s="37"/>
    </row>
    <row r="355" spans="4:8" x14ac:dyDescent="0.25">
      <c r="D355" s="37"/>
      <c r="E355" s="37"/>
      <c r="F355" s="37"/>
      <c r="G355" s="37"/>
      <c r="H355" s="37"/>
    </row>
    <row r="356" spans="4:8" x14ac:dyDescent="0.25">
      <c r="D356" s="37"/>
      <c r="E356" s="37"/>
      <c r="F356" s="37"/>
      <c r="G356" s="37"/>
      <c r="H356" s="37"/>
    </row>
    <row r="357" spans="4:8" x14ac:dyDescent="0.25">
      <c r="D357" s="37"/>
      <c r="E357" s="37"/>
      <c r="F357" s="37"/>
      <c r="G357" s="37"/>
      <c r="H357" s="37"/>
    </row>
    <row r="358" spans="4:8" x14ac:dyDescent="0.25">
      <c r="D358" s="37"/>
      <c r="E358" s="37"/>
      <c r="F358" s="37"/>
      <c r="G358" s="37"/>
      <c r="H358" s="37"/>
    </row>
    <row r="359" spans="4:8" x14ac:dyDescent="0.25">
      <c r="D359" s="37"/>
      <c r="E359" s="37"/>
      <c r="F359" s="37"/>
      <c r="G359" s="37"/>
      <c r="H359" s="37"/>
    </row>
  </sheetData>
  <mergeCells count="60">
    <mergeCell ref="B204:L204"/>
    <mergeCell ref="B205:L205"/>
    <mergeCell ref="B198:L198"/>
    <mergeCell ref="B199:L199"/>
    <mergeCell ref="B200:L200"/>
    <mergeCell ref="B201:L201"/>
    <mergeCell ref="B202:L202"/>
    <mergeCell ref="B203:L203"/>
    <mergeCell ref="B197:I197"/>
    <mergeCell ref="B151:B156"/>
    <mergeCell ref="C156:I156"/>
    <mergeCell ref="B157:B161"/>
    <mergeCell ref="L157:L160"/>
    <mergeCell ref="C161:I161"/>
    <mergeCell ref="B162:B181"/>
    <mergeCell ref="C162:C163"/>
    <mergeCell ref="C166:C168"/>
    <mergeCell ref="C169:C171"/>
    <mergeCell ref="C172:C179"/>
    <mergeCell ref="C181:I181"/>
    <mergeCell ref="B182:B187"/>
    <mergeCell ref="C187:I187"/>
    <mergeCell ref="B188:B191"/>
    <mergeCell ref="C191:I191"/>
    <mergeCell ref="B124:B138"/>
    <mergeCell ref="C138:I138"/>
    <mergeCell ref="B139:B150"/>
    <mergeCell ref="C139:C141"/>
    <mergeCell ref="L139:L149"/>
    <mergeCell ref="C142:C143"/>
    <mergeCell ref="C150:I150"/>
    <mergeCell ref="B103:B123"/>
    <mergeCell ref="C103:L103"/>
    <mergeCell ref="C105:C106"/>
    <mergeCell ref="C108:C110"/>
    <mergeCell ref="C111:L111"/>
    <mergeCell ref="C123:I123"/>
    <mergeCell ref="B34:B102"/>
    <mergeCell ref="C34:L34"/>
    <mergeCell ref="C45:L45"/>
    <mergeCell ref="L48:L49"/>
    <mergeCell ref="C63:L63"/>
    <mergeCell ref="C78:L78"/>
    <mergeCell ref="C92:L92"/>
    <mergeCell ref="C102:I102"/>
    <mergeCell ref="B25:B33"/>
    <mergeCell ref="C25:C28"/>
    <mergeCell ref="C29:C30"/>
    <mergeCell ref="C33:I33"/>
    <mergeCell ref="B1:L1"/>
    <mergeCell ref="G2:L2"/>
    <mergeCell ref="G3:L3"/>
    <mergeCell ref="B4:L4"/>
    <mergeCell ref="B6:B7"/>
    <mergeCell ref="C7:I7"/>
    <mergeCell ref="B8:B17"/>
    <mergeCell ref="C8:C9"/>
    <mergeCell ref="C17:I17"/>
    <mergeCell ref="B18:B24"/>
    <mergeCell ref="C24:I24"/>
  </mergeCells>
  <phoneticPr fontId="2" type="noConversion"/>
  <hyperlinks>
    <hyperlink ref="C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5"/>
  <sheetViews>
    <sheetView topLeftCell="A40" zoomScale="75" workbookViewId="0">
      <selection activeCell="H70" sqref="H70"/>
    </sheetView>
  </sheetViews>
  <sheetFormatPr baseColWidth="10" defaultColWidth="8.1640625" defaultRowHeight="17" x14ac:dyDescent="0.2"/>
  <cols>
    <col min="1" max="1" width="5.1640625" style="49" customWidth="1"/>
    <col min="2" max="2" width="12.6640625" style="49" customWidth="1"/>
    <col min="3" max="3" width="7" style="49" bestFit="1" customWidth="1"/>
    <col min="4" max="4" width="5.33203125" style="49" bestFit="1" customWidth="1"/>
    <col min="5" max="5" width="19.1640625" style="49" customWidth="1"/>
    <col min="6" max="6" width="19.5" style="49" customWidth="1"/>
    <col min="7" max="7" width="15.6640625" style="49" customWidth="1"/>
    <col min="8" max="8" width="23.33203125" style="49" bestFit="1" customWidth="1"/>
    <col min="9" max="9" width="14.6640625" style="49" bestFit="1" customWidth="1"/>
    <col min="10" max="10" width="9" style="49" bestFit="1" customWidth="1"/>
    <col min="11" max="11" width="8.6640625" style="49" bestFit="1" customWidth="1"/>
    <col min="12" max="13" width="17.83203125" style="49" customWidth="1"/>
    <col min="14" max="14" width="14.33203125" style="49" customWidth="1"/>
    <col min="15" max="15" width="16.5" style="49" bestFit="1" customWidth="1"/>
    <col min="16" max="16" width="15.33203125" style="49" customWidth="1"/>
    <col min="17" max="17" width="9.1640625" style="49" bestFit="1" customWidth="1"/>
    <col min="18" max="18" width="8.6640625" style="49" bestFit="1" customWidth="1"/>
    <col min="19" max="19" width="9.6640625" style="49" bestFit="1" customWidth="1"/>
    <col min="20" max="16384" width="8.1640625" style="49"/>
  </cols>
  <sheetData>
    <row r="1" spans="1:19" x14ac:dyDescent="0.2">
      <c r="A1" s="248" t="s">
        <v>141</v>
      </c>
      <c r="B1" s="248" t="s">
        <v>99</v>
      </c>
      <c r="C1" s="248" t="s">
        <v>142</v>
      </c>
      <c r="D1" s="248" t="s">
        <v>143</v>
      </c>
      <c r="E1" s="249" t="s">
        <v>144</v>
      </c>
      <c r="F1" s="249"/>
      <c r="G1" s="249"/>
      <c r="H1" s="249"/>
      <c r="I1" s="249"/>
      <c r="J1" s="249"/>
      <c r="K1" s="111"/>
      <c r="L1" s="250" t="s">
        <v>145</v>
      </c>
      <c r="M1" s="251"/>
      <c r="N1" s="251"/>
      <c r="O1" s="251"/>
      <c r="P1" s="251"/>
      <c r="Q1" s="251"/>
      <c r="R1" s="252"/>
      <c r="S1" s="247" t="s">
        <v>478</v>
      </c>
    </row>
    <row r="2" spans="1:19" x14ac:dyDescent="0.2">
      <c r="A2" s="248"/>
      <c r="B2" s="248"/>
      <c r="C2" s="248"/>
      <c r="D2" s="248"/>
      <c r="E2" s="112" t="s">
        <v>146</v>
      </c>
      <c r="F2" s="112" t="s">
        <v>147</v>
      </c>
      <c r="G2" s="112" t="s">
        <v>148</v>
      </c>
      <c r="H2" s="112" t="s">
        <v>149</v>
      </c>
      <c r="I2" s="112" t="s">
        <v>148</v>
      </c>
      <c r="J2" s="112" t="s">
        <v>150</v>
      </c>
      <c r="K2" s="112" t="s">
        <v>479</v>
      </c>
      <c r="L2" s="50" t="s">
        <v>146</v>
      </c>
      <c r="M2" s="50" t="s">
        <v>147</v>
      </c>
      <c r="N2" s="50" t="s">
        <v>148</v>
      </c>
      <c r="O2" s="50" t="s">
        <v>151</v>
      </c>
      <c r="P2" s="50" t="s">
        <v>148</v>
      </c>
      <c r="Q2" s="50" t="s">
        <v>150</v>
      </c>
      <c r="R2" s="50" t="s">
        <v>479</v>
      </c>
      <c r="S2" s="247"/>
    </row>
    <row r="3" spans="1:19" s="115" customFormat="1" x14ac:dyDescent="0.2">
      <c r="A3" s="113">
        <v>1</v>
      </c>
      <c r="B3" s="114" t="s">
        <v>104</v>
      </c>
      <c r="C3" s="114" t="s">
        <v>152</v>
      </c>
      <c r="D3" s="114">
        <v>5</v>
      </c>
      <c r="E3" s="114" t="s">
        <v>153</v>
      </c>
      <c r="F3" s="114" t="s">
        <v>575</v>
      </c>
      <c r="G3" s="114" t="s">
        <v>576</v>
      </c>
      <c r="H3" s="114" t="s">
        <v>577</v>
      </c>
      <c r="I3" s="114" t="s">
        <v>578</v>
      </c>
      <c r="J3" s="114">
        <v>2140</v>
      </c>
      <c r="K3" s="114">
        <f>J3*D3</f>
        <v>10700</v>
      </c>
      <c r="L3" s="51" t="s">
        <v>579</v>
      </c>
      <c r="M3" s="51" t="s">
        <v>243</v>
      </c>
      <c r="N3" s="51" t="s">
        <v>480</v>
      </c>
      <c r="O3" s="51"/>
      <c r="P3" s="51"/>
      <c r="Q3" s="51">
        <v>2140</v>
      </c>
      <c r="R3" s="51">
        <f>Q3*D3</f>
        <v>10700</v>
      </c>
      <c r="S3" s="51"/>
    </row>
    <row r="4" spans="1:19" s="115" customFormat="1" x14ac:dyDescent="0.2">
      <c r="A4" s="113">
        <v>2</v>
      </c>
      <c r="B4" s="114" t="s">
        <v>109</v>
      </c>
      <c r="C4" s="114" t="s">
        <v>152</v>
      </c>
      <c r="D4" s="114">
        <v>5</v>
      </c>
      <c r="E4" s="114" t="s">
        <v>580</v>
      </c>
      <c r="F4" s="114" t="s">
        <v>581</v>
      </c>
      <c r="G4" s="114" t="s">
        <v>481</v>
      </c>
      <c r="H4" s="114" t="s">
        <v>582</v>
      </c>
      <c r="I4" s="114" t="s">
        <v>482</v>
      </c>
      <c r="J4" s="114">
        <v>2430</v>
      </c>
      <c r="K4" s="114">
        <f t="shared" ref="K4:K43" si="0">J4*D4</f>
        <v>12150</v>
      </c>
      <c r="L4" s="51" t="s">
        <v>583</v>
      </c>
      <c r="M4" s="51" t="s">
        <v>584</v>
      </c>
      <c r="N4" s="51" t="s">
        <v>483</v>
      </c>
      <c r="O4" s="51"/>
      <c r="P4" s="51"/>
      <c r="Q4" s="51">
        <v>2430</v>
      </c>
      <c r="R4" s="51">
        <f t="shared" ref="R4:R43" si="1">Q4*D4</f>
        <v>12150</v>
      </c>
      <c r="S4" s="51"/>
    </row>
    <row r="5" spans="1:19" s="115" customFormat="1" ht="34" x14ac:dyDescent="0.2">
      <c r="A5" s="113">
        <v>3</v>
      </c>
      <c r="B5" s="114" t="s">
        <v>125</v>
      </c>
      <c r="C5" s="114" t="s">
        <v>152</v>
      </c>
      <c r="D5" s="114">
        <v>5</v>
      </c>
      <c r="E5" s="114" t="s">
        <v>585</v>
      </c>
      <c r="F5" s="114" t="s">
        <v>586</v>
      </c>
      <c r="G5" s="114" t="s">
        <v>587</v>
      </c>
      <c r="H5" s="114"/>
      <c r="I5" s="114"/>
      <c r="J5" s="114">
        <v>2710</v>
      </c>
      <c r="K5" s="114">
        <f t="shared" si="0"/>
        <v>13550</v>
      </c>
      <c r="L5" s="51" t="s">
        <v>588</v>
      </c>
      <c r="M5" s="51" t="s">
        <v>589</v>
      </c>
      <c r="N5" s="51" t="s">
        <v>590</v>
      </c>
      <c r="O5" s="51"/>
      <c r="P5" s="51"/>
      <c r="Q5" s="51">
        <v>2800</v>
      </c>
      <c r="R5" s="51">
        <f t="shared" si="1"/>
        <v>14000</v>
      </c>
      <c r="S5" s="51"/>
    </row>
    <row r="6" spans="1:19" s="115" customFormat="1" x14ac:dyDescent="0.2">
      <c r="A6" s="113">
        <v>4</v>
      </c>
      <c r="B6" s="114" t="s">
        <v>129</v>
      </c>
      <c r="C6" s="114" t="s">
        <v>152</v>
      </c>
      <c r="D6" s="114">
        <v>5</v>
      </c>
      <c r="E6" s="114" t="s">
        <v>155</v>
      </c>
      <c r="F6" s="114" t="s">
        <v>227</v>
      </c>
      <c r="G6" s="114" t="s">
        <v>484</v>
      </c>
      <c r="H6" s="114" t="s">
        <v>485</v>
      </c>
      <c r="I6" s="114" t="s">
        <v>486</v>
      </c>
      <c r="J6" s="114">
        <v>2210</v>
      </c>
      <c r="K6" s="114">
        <f t="shared" si="0"/>
        <v>11050</v>
      </c>
      <c r="L6" s="51" t="s">
        <v>157</v>
      </c>
      <c r="M6" s="51" t="s">
        <v>487</v>
      </c>
      <c r="N6" s="51" t="s">
        <v>488</v>
      </c>
      <c r="O6" s="51" t="s">
        <v>489</v>
      </c>
      <c r="P6" s="51" t="s">
        <v>228</v>
      </c>
      <c r="Q6" s="51">
        <v>2210</v>
      </c>
      <c r="R6" s="51">
        <f t="shared" si="1"/>
        <v>11050</v>
      </c>
      <c r="S6" s="51"/>
    </row>
    <row r="7" spans="1:19" s="115" customFormat="1" ht="34" x14ac:dyDescent="0.2">
      <c r="A7" s="113">
        <v>5</v>
      </c>
      <c r="B7" s="114" t="s">
        <v>122</v>
      </c>
      <c r="C7" s="114" t="s">
        <v>152</v>
      </c>
      <c r="D7" s="114">
        <v>5</v>
      </c>
      <c r="E7" s="114" t="s">
        <v>591</v>
      </c>
      <c r="F7" s="114" t="s">
        <v>592</v>
      </c>
      <c r="G7" s="114" t="s">
        <v>593</v>
      </c>
      <c r="H7" s="114"/>
      <c r="I7" s="114"/>
      <c r="J7" s="114">
        <v>2730</v>
      </c>
      <c r="K7" s="114">
        <f t="shared" si="0"/>
        <v>13650</v>
      </c>
      <c r="L7" s="51" t="s">
        <v>594</v>
      </c>
      <c r="M7" s="51" t="s">
        <v>595</v>
      </c>
      <c r="N7" s="51" t="s">
        <v>596</v>
      </c>
      <c r="O7" s="51"/>
      <c r="P7" s="51"/>
      <c r="Q7" s="51">
        <v>3630</v>
      </c>
      <c r="R7" s="51">
        <f t="shared" si="1"/>
        <v>18150</v>
      </c>
      <c r="S7" s="51"/>
    </row>
    <row r="8" spans="1:19" s="115" customFormat="1" x14ac:dyDescent="0.2">
      <c r="A8" s="113">
        <v>6</v>
      </c>
      <c r="B8" s="114" t="s">
        <v>108</v>
      </c>
      <c r="C8" s="114" t="s">
        <v>152</v>
      </c>
      <c r="D8" s="114">
        <v>5</v>
      </c>
      <c r="E8" s="114" t="s">
        <v>159</v>
      </c>
      <c r="F8" s="114" t="s">
        <v>181</v>
      </c>
      <c r="G8" s="114" t="s">
        <v>490</v>
      </c>
      <c r="H8" s="114" t="s">
        <v>491</v>
      </c>
      <c r="I8" s="114" t="s">
        <v>492</v>
      </c>
      <c r="J8" s="114">
        <v>2060</v>
      </c>
      <c r="K8" s="114">
        <f t="shared" si="0"/>
        <v>10300</v>
      </c>
      <c r="L8" s="51" t="s">
        <v>160</v>
      </c>
      <c r="M8" s="51" t="s">
        <v>182</v>
      </c>
      <c r="N8" s="51" t="s">
        <v>493</v>
      </c>
      <c r="O8" s="51" t="s">
        <v>494</v>
      </c>
      <c r="P8" s="51" t="s">
        <v>183</v>
      </c>
      <c r="Q8" s="51">
        <v>2060</v>
      </c>
      <c r="R8" s="51">
        <f t="shared" si="1"/>
        <v>10300</v>
      </c>
      <c r="S8" s="51"/>
    </row>
    <row r="9" spans="1:19" s="115" customFormat="1" x14ac:dyDescent="0.2">
      <c r="A9" s="113">
        <v>7</v>
      </c>
      <c r="B9" s="114" t="s">
        <v>132</v>
      </c>
      <c r="C9" s="114" t="s">
        <v>152</v>
      </c>
      <c r="D9" s="114">
        <v>5</v>
      </c>
      <c r="E9" s="114" t="s">
        <v>162</v>
      </c>
      <c r="F9" s="114" t="s">
        <v>212</v>
      </c>
      <c r="G9" s="114" t="s">
        <v>213</v>
      </c>
      <c r="H9" s="114" t="s">
        <v>214</v>
      </c>
      <c r="I9" s="114" t="s">
        <v>215</v>
      </c>
      <c r="J9" s="114">
        <v>2000</v>
      </c>
      <c r="K9" s="114">
        <f t="shared" si="0"/>
        <v>10000</v>
      </c>
      <c r="L9" s="51" t="s">
        <v>163</v>
      </c>
      <c r="M9" s="51" t="s">
        <v>495</v>
      </c>
      <c r="N9" s="51" t="s">
        <v>216</v>
      </c>
      <c r="O9" s="51" t="s">
        <v>496</v>
      </c>
      <c r="P9" s="51" t="s">
        <v>217</v>
      </c>
      <c r="Q9" s="51">
        <v>2000</v>
      </c>
      <c r="R9" s="51">
        <f t="shared" si="1"/>
        <v>10000</v>
      </c>
      <c r="S9" s="51"/>
    </row>
    <row r="10" spans="1:19" s="115" customFormat="1" x14ac:dyDescent="0.2">
      <c r="A10" s="113">
        <v>8</v>
      </c>
      <c r="B10" s="114" t="s">
        <v>597</v>
      </c>
      <c r="C10" s="114" t="s">
        <v>152</v>
      </c>
      <c r="D10" s="114">
        <v>5</v>
      </c>
      <c r="E10" s="114" t="s">
        <v>164</v>
      </c>
      <c r="F10" s="114" t="s">
        <v>170</v>
      </c>
      <c r="G10" s="114" t="s">
        <v>497</v>
      </c>
      <c r="H10" s="114" t="s">
        <v>498</v>
      </c>
      <c r="I10" s="114" t="s">
        <v>499</v>
      </c>
      <c r="J10" s="114">
        <v>1730</v>
      </c>
      <c r="K10" s="114">
        <f t="shared" si="0"/>
        <v>8650</v>
      </c>
      <c r="L10" s="51" t="s">
        <v>167</v>
      </c>
      <c r="M10" s="51" t="s">
        <v>172</v>
      </c>
      <c r="N10" s="51" t="s">
        <v>500</v>
      </c>
      <c r="O10" s="51" t="s">
        <v>501</v>
      </c>
      <c r="P10" s="51" t="s">
        <v>502</v>
      </c>
      <c r="Q10" s="51">
        <v>1220</v>
      </c>
      <c r="R10" s="51">
        <f t="shared" si="1"/>
        <v>6100</v>
      </c>
      <c r="S10" s="51"/>
    </row>
    <row r="11" spans="1:19" s="115" customFormat="1" x14ac:dyDescent="0.2">
      <c r="A11" s="113">
        <v>9</v>
      </c>
      <c r="B11" s="114" t="s">
        <v>102</v>
      </c>
      <c r="C11" s="114" t="s">
        <v>152</v>
      </c>
      <c r="D11" s="114">
        <v>5</v>
      </c>
      <c r="E11" s="114" t="s">
        <v>169</v>
      </c>
      <c r="F11" s="114" t="s">
        <v>503</v>
      </c>
      <c r="G11" s="114" t="s">
        <v>504</v>
      </c>
      <c r="H11" s="114" t="s">
        <v>505</v>
      </c>
      <c r="I11" s="114" t="s">
        <v>506</v>
      </c>
      <c r="J11" s="114">
        <v>1340</v>
      </c>
      <c r="K11" s="114">
        <f t="shared" si="0"/>
        <v>6700</v>
      </c>
      <c r="L11" s="51" t="s">
        <v>171</v>
      </c>
      <c r="M11" s="51" t="s">
        <v>175</v>
      </c>
      <c r="N11" s="51" t="s">
        <v>176</v>
      </c>
      <c r="O11" s="51" t="s">
        <v>507</v>
      </c>
      <c r="P11" s="51" t="s">
        <v>508</v>
      </c>
      <c r="Q11" s="51">
        <v>1340</v>
      </c>
      <c r="R11" s="51">
        <f t="shared" si="1"/>
        <v>6700</v>
      </c>
      <c r="S11" s="51"/>
    </row>
    <row r="12" spans="1:19" s="115" customFormat="1" x14ac:dyDescent="0.2">
      <c r="A12" s="113">
        <v>10</v>
      </c>
      <c r="B12" s="114" t="s">
        <v>133</v>
      </c>
      <c r="C12" s="114" t="s">
        <v>152</v>
      </c>
      <c r="D12" s="114">
        <v>5</v>
      </c>
      <c r="E12" s="114" t="s">
        <v>173</v>
      </c>
      <c r="F12" s="114" t="s">
        <v>677</v>
      </c>
      <c r="G12" s="114" t="s">
        <v>678</v>
      </c>
      <c r="H12" s="114"/>
      <c r="I12" s="114"/>
      <c r="J12" s="114">
        <v>220</v>
      </c>
      <c r="K12" s="114">
        <f t="shared" si="0"/>
        <v>1100</v>
      </c>
      <c r="L12" s="51" t="s">
        <v>174</v>
      </c>
      <c r="M12" s="51" t="s">
        <v>679</v>
      </c>
      <c r="N12" s="51" t="s">
        <v>680</v>
      </c>
      <c r="O12" s="51"/>
      <c r="P12" s="51"/>
      <c r="Q12" s="51">
        <v>220</v>
      </c>
      <c r="R12" s="51">
        <f t="shared" si="1"/>
        <v>1100</v>
      </c>
      <c r="S12" s="51"/>
    </row>
    <row r="13" spans="1:19" s="115" customFormat="1" x14ac:dyDescent="0.2">
      <c r="A13" s="113">
        <v>11</v>
      </c>
      <c r="B13" s="114" t="s">
        <v>107</v>
      </c>
      <c r="C13" s="114" t="s">
        <v>152</v>
      </c>
      <c r="D13" s="114">
        <v>5</v>
      </c>
      <c r="E13" s="114" t="s">
        <v>177</v>
      </c>
      <c r="F13" s="114" t="s">
        <v>225</v>
      </c>
      <c r="G13" s="114" t="s">
        <v>509</v>
      </c>
      <c r="H13" s="114"/>
      <c r="I13" s="114"/>
      <c r="J13" s="114">
        <v>1410</v>
      </c>
      <c r="K13" s="114">
        <f t="shared" si="0"/>
        <v>7050</v>
      </c>
      <c r="L13" s="51" t="s">
        <v>179</v>
      </c>
      <c r="M13" s="51" t="s">
        <v>226</v>
      </c>
      <c r="N13" s="51" t="s">
        <v>510</v>
      </c>
      <c r="O13" s="51"/>
      <c r="P13" s="51"/>
      <c r="Q13" s="51">
        <v>1410</v>
      </c>
      <c r="R13" s="51">
        <f t="shared" si="1"/>
        <v>7050</v>
      </c>
      <c r="S13" s="51"/>
    </row>
    <row r="14" spans="1:19" s="115" customFormat="1" ht="34" x14ac:dyDescent="0.2">
      <c r="A14" s="113">
        <v>12</v>
      </c>
      <c r="B14" s="114" t="s">
        <v>180</v>
      </c>
      <c r="C14" s="114" t="s">
        <v>152</v>
      </c>
      <c r="D14" s="114">
        <v>5</v>
      </c>
      <c r="E14" s="114" t="s">
        <v>701</v>
      </c>
      <c r="F14" s="114" t="s">
        <v>598</v>
      </c>
      <c r="G14" s="114" t="s">
        <v>599</v>
      </c>
      <c r="H14" s="114"/>
      <c r="I14" s="114"/>
      <c r="J14" s="114">
        <v>2810</v>
      </c>
      <c r="K14" s="114">
        <f t="shared" si="0"/>
        <v>14050</v>
      </c>
      <c r="L14" s="51" t="s">
        <v>600</v>
      </c>
      <c r="M14" s="51" t="s">
        <v>601</v>
      </c>
      <c r="N14" s="51" t="s">
        <v>602</v>
      </c>
      <c r="O14" s="51"/>
      <c r="P14" s="51"/>
      <c r="Q14" s="51">
        <v>2680</v>
      </c>
      <c r="R14" s="51">
        <f t="shared" si="1"/>
        <v>13400</v>
      </c>
      <c r="S14" s="51"/>
    </row>
    <row r="15" spans="1:19" s="115" customFormat="1" x14ac:dyDescent="0.2">
      <c r="A15" s="113">
        <v>13</v>
      </c>
      <c r="B15" s="114" t="s">
        <v>114</v>
      </c>
      <c r="C15" s="114" t="s">
        <v>152</v>
      </c>
      <c r="D15" s="114">
        <v>5</v>
      </c>
      <c r="E15" s="114" t="s">
        <v>184</v>
      </c>
      <c r="F15" s="114" t="s">
        <v>603</v>
      </c>
      <c r="G15" s="114" t="s">
        <v>511</v>
      </c>
      <c r="H15" s="114" t="s">
        <v>218</v>
      </c>
      <c r="I15" s="114" t="s">
        <v>604</v>
      </c>
      <c r="J15" s="114">
        <v>1130</v>
      </c>
      <c r="K15" s="114">
        <f t="shared" si="0"/>
        <v>5650</v>
      </c>
      <c r="L15" s="51" t="s">
        <v>185</v>
      </c>
      <c r="M15" s="51" t="s">
        <v>219</v>
      </c>
      <c r="N15" s="51" t="s">
        <v>220</v>
      </c>
      <c r="O15" s="51" t="s">
        <v>221</v>
      </c>
      <c r="P15" s="51" t="s">
        <v>512</v>
      </c>
      <c r="Q15" s="51">
        <v>1130</v>
      </c>
      <c r="R15" s="51">
        <f t="shared" si="1"/>
        <v>5650</v>
      </c>
      <c r="S15" s="51"/>
    </row>
    <row r="16" spans="1:19" s="115" customFormat="1" x14ac:dyDescent="0.2">
      <c r="A16" s="113">
        <v>14</v>
      </c>
      <c r="B16" s="114" t="s">
        <v>100</v>
      </c>
      <c r="C16" s="114" t="s">
        <v>152</v>
      </c>
      <c r="D16" s="114">
        <v>10</v>
      </c>
      <c r="E16" s="114" t="s">
        <v>186</v>
      </c>
      <c r="F16" s="114" t="s">
        <v>605</v>
      </c>
      <c r="G16" s="114" t="s">
        <v>513</v>
      </c>
      <c r="H16" s="114" t="s">
        <v>606</v>
      </c>
      <c r="I16" s="114" t="s">
        <v>238</v>
      </c>
      <c r="J16" s="114">
        <v>2740</v>
      </c>
      <c r="K16" s="114">
        <f t="shared" si="0"/>
        <v>27400</v>
      </c>
      <c r="L16" s="51" t="s">
        <v>189</v>
      </c>
      <c r="M16" s="51" t="s">
        <v>607</v>
      </c>
      <c r="N16" s="51" t="s">
        <v>514</v>
      </c>
      <c r="O16" s="51" t="s">
        <v>608</v>
      </c>
      <c r="P16" s="51" t="s">
        <v>515</v>
      </c>
      <c r="Q16" s="51">
        <v>2740</v>
      </c>
      <c r="R16" s="51">
        <f t="shared" si="1"/>
        <v>27400</v>
      </c>
      <c r="S16" s="51"/>
    </row>
    <row r="17" spans="1:19" s="115" customFormat="1" x14ac:dyDescent="0.2">
      <c r="A17" s="113">
        <v>15</v>
      </c>
      <c r="B17" s="114" t="s">
        <v>106</v>
      </c>
      <c r="C17" s="114" t="s">
        <v>152</v>
      </c>
      <c r="D17" s="114">
        <v>5</v>
      </c>
      <c r="E17" s="124" t="s">
        <v>186</v>
      </c>
      <c r="F17" s="114" t="s">
        <v>605</v>
      </c>
      <c r="G17" s="114" t="s">
        <v>513</v>
      </c>
      <c r="H17" s="114" t="s">
        <v>606</v>
      </c>
      <c r="I17" s="114" t="s">
        <v>238</v>
      </c>
      <c r="J17" s="114">
        <v>2740</v>
      </c>
      <c r="K17" s="114">
        <f t="shared" si="0"/>
        <v>13700</v>
      </c>
      <c r="L17" s="51" t="s">
        <v>609</v>
      </c>
      <c r="M17" s="51" t="s">
        <v>610</v>
      </c>
      <c r="N17" s="51" t="s">
        <v>516</v>
      </c>
      <c r="O17" s="51" t="s">
        <v>611</v>
      </c>
      <c r="P17" s="51" t="s">
        <v>517</v>
      </c>
      <c r="Q17" s="51">
        <v>2740</v>
      </c>
      <c r="R17" s="51">
        <f t="shared" si="1"/>
        <v>13700</v>
      </c>
      <c r="S17" s="51"/>
    </row>
    <row r="18" spans="1:19" s="115" customFormat="1" ht="34" x14ac:dyDescent="0.2">
      <c r="A18" s="113">
        <v>16</v>
      </c>
      <c r="B18" s="114" t="s">
        <v>135</v>
      </c>
      <c r="C18" s="114" t="s">
        <v>152</v>
      </c>
      <c r="D18" s="114">
        <v>5</v>
      </c>
      <c r="E18" s="114" t="s">
        <v>612</v>
      </c>
      <c r="F18" s="114" t="s">
        <v>613</v>
      </c>
      <c r="G18" s="114" t="s">
        <v>614</v>
      </c>
      <c r="H18" s="114"/>
      <c r="I18" s="114"/>
      <c r="J18" s="114">
        <v>3530</v>
      </c>
      <c r="K18" s="114">
        <f t="shared" si="0"/>
        <v>17650</v>
      </c>
      <c r="L18" s="51" t="s">
        <v>615</v>
      </c>
      <c r="M18" s="51" t="s">
        <v>616</v>
      </c>
      <c r="N18" s="51" t="s">
        <v>617</v>
      </c>
      <c r="O18" s="51"/>
      <c r="P18" s="51"/>
      <c r="Q18" s="51">
        <v>2510</v>
      </c>
      <c r="R18" s="51">
        <f t="shared" si="1"/>
        <v>12550</v>
      </c>
      <c r="S18" s="51"/>
    </row>
    <row r="19" spans="1:19" s="115" customFormat="1" x14ac:dyDescent="0.2">
      <c r="A19" s="113">
        <v>17</v>
      </c>
      <c r="B19" s="114" t="s">
        <v>110</v>
      </c>
      <c r="C19" s="114" t="s">
        <v>152</v>
      </c>
      <c r="D19" s="114">
        <v>5</v>
      </c>
      <c r="E19" s="114" t="s">
        <v>190</v>
      </c>
      <c r="F19" s="114" t="s">
        <v>518</v>
      </c>
      <c r="G19" s="114" t="s">
        <v>519</v>
      </c>
      <c r="H19" s="114" t="s">
        <v>206</v>
      </c>
      <c r="I19" s="114" t="s">
        <v>520</v>
      </c>
      <c r="J19" s="114">
        <v>2780</v>
      </c>
      <c r="K19" s="114">
        <f t="shared" si="0"/>
        <v>13900</v>
      </c>
      <c r="L19" s="51" t="s">
        <v>191</v>
      </c>
      <c r="M19" s="51" t="s">
        <v>521</v>
      </c>
      <c r="N19" s="51" t="s">
        <v>522</v>
      </c>
      <c r="O19" s="51" t="s">
        <v>208</v>
      </c>
      <c r="P19" s="51" t="s">
        <v>523</v>
      </c>
      <c r="Q19" s="51">
        <v>2780</v>
      </c>
      <c r="R19" s="51">
        <f t="shared" si="1"/>
        <v>13900</v>
      </c>
      <c r="S19" s="51"/>
    </row>
    <row r="20" spans="1:19" s="115" customFormat="1" ht="34" x14ac:dyDescent="0.2">
      <c r="A20" s="113">
        <v>18</v>
      </c>
      <c r="B20" s="114" t="s">
        <v>118</v>
      </c>
      <c r="C20" s="114" t="s">
        <v>152</v>
      </c>
      <c r="D20" s="114">
        <v>5</v>
      </c>
      <c r="E20" s="114" t="s">
        <v>618</v>
      </c>
      <c r="F20" s="114" t="s">
        <v>619</v>
      </c>
      <c r="G20" s="114" t="s">
        <v>620</v>
      </c>
      <c r="H20" s="114"/>
      <c r="I20" s="114"/>
      <c r="J20" s="114">
        <v>3650</v>
      </c>
      <c r="K20" s="114">
        <f t="shared" si="0"/>
        <v>18250</v>
      </c>
      <c r="L20" s="51" t="s">
        <v>621</v>
      </c>
      <c r="M20" s="51" t="s">
        <v>622</v>
      </c>
      <c r="N20" s="51" t="s">
        <v>623</v>
      </c>
      <c r="O20" s="51"/>
      <c r="P20" s="51"/>
      <c r="Q20" s="51">
        <v>2480</v>
      </c>
      <c r="R20" s="51">
        <f t="shared" si="1"/>
        <v>12400</v>
      </c>
      <c r="S20" s="51"/>
    </row>
    <row r="21" spans="1:19" s="115" customFormat="1" x14ac:dyDescent="0.2">
      <c r="A21" s="113">
        <v>19</v>
      </c>
      <c r="B21" s="114" t="s">
        <v>113</v>
      </c>
      <c r="C21" s="114" t="s">
        <v>152</v>
      </c>
      <c r="D21" s="114">
        <v>5</v>
      </c>
      <c r="E21" s="114" t="s">
        <v>195</v>
      </c>
      <c r="F21" s="114" t="s">
        <v>192</v>
      </c>
      <c r="G21" s="114" t="s">
        <v>193</v>
      </c>
      <c r="H21" s="114" t="s">
        <v>624</v>
      </c>
      <c r="I21" s="114" t="s">
        <v>524</v>
      </c>
      <c r="J21" s="114">
        <v>2910</v>
      </c>
      <c r="K21" s="114">
        <f t="shared" si="0"/>
        <v>14550</v>
      </c>
      <c r="L21" s="51" t="s">
        <v>196</v>
      </c>
      <c r="M21" s="51" t="s">
        <v>194</v>
      </c>
      <c r="N21" s="51" t="s">
        <v>525</v>
      </c>
      <c r="O21" s="51" t="s">
        <v>526</v>
      </c>
      <c r="P21" s="51" t="s">
        <v>527</v>
      </c>
      <c r="Q21" s="51">
        <v>2910</v>
      </c>
      <c r="R21" s="51">
        <f t="shared" si="1"/>
        <v>14550</v>
      </c>
      <c r="S21" s="51"/>
    </row>
    <row r="22" spans="1:19" s="115" customFormat="1" x14ac:dyDescent="0.2">
      <c r="A22" s="113">
        <v>20</v>
      </c>
      <c r="B22" s="114" t="s">
        <v>112</v>
      </c>
      <c r="C22" s="114" t="s">
        <v>152</v>
      </c>
      <c r="D22" s="114">
        <v>5</v>
      </c>
      <c r="E22" s="114" t="s">
        <v>198</v>
      </c>
      <c r="F22" s="114" t="s">
        <v>528</v>
      </c>
      <c r="G22" s="114" t="s">
        <v>529</v>
      </c>
      <c r="H22" s="114"/>
      <c r="I22" s="114"/>
      <c r="J22" s="114">
        <v>2650</v>
      </c>
      <c r="K22" s="114">
        <f t="shared" si="0"/>
        <v>13250</v>
      </c>
      <c r="L22" s="51" t="s">
        <v>199</v>
      </c>
      <c r="M22" s="51" t="s">
        <v>625</v>
      </c>
      <c r="N22" s="51" t="s">
        <v>530</v>
      </c>
      <c r="O22" s="51"/>
      <c r="P22" s="51"/>
      <c r="Q22" s="51">
        <v>2650</v>
      </c>
      <c r="R22" s="51">
        <f t="shared" si="1"/>
        <v>13250</v>
      </c>
      <c r="S22" s="51"/>
    </row>
    <row r="23" spans="1:19" s="115" customFormat="1" ht="34" x14ac:dyDescent="0.2">
      <c r="A23" s="113">
        <v>21</v>
      </c>
      <c r="B23" s="114" t="s">
        <v>116</v>
      </c>
      <c r="C23" s="114" t="s">
        <v>152</v>
      </c>
      <c r="D23" s="114">
        <v>5</v>
      </c>
      <c r="E23" s="114" t="s">
        <v>626</v>
      </c>
      <c r="F23" s="114" t="s">
        <v>627</v>
      </c>
      <c r="G23" s="114" t="s">
        <v>628</v>
      </c>
      <c r="H23" s="114"/>
      <c r="I23" s="114"/>
      <c r="J23" s="114">
        <v>3290</v>
      </c>
      <c r="K23" s="114">
        <f t="shared" si="0"/>
        <v>16450</v>
      </c>
      <c r="L23" s="51" t="s">
        <v>203</v>
      </c>
      <c r="M23" s="51" t="s">
        <v>531</v>
      </c>
      <c r="N23" s="51" t="s">
        <v>532</v>
      </c>
      <c r="O23" s="51"/>
      <c r="P23" s="51"/>
      <c r="Q23" s="51">
        <v>2450</v>
      </c>
      <c r="R23" s="51">
        <f t="shared" si="1"/>
        <v>12250</v>
      </c>
      <c r="S23" s="51"/>
    </row>
    <row r="24" spans="1:19" s="115" customFormat="1" x14ac:dyDescent="0.2">
      <c r="A24" s="113">
        <v>22</v>
      </c>
      <c r="B24" s="114" t="s">
        <v>120</v>
      </c>
      <c r="C24" s="114" t="s">
        <v>152</v>
      </c>
      <c r="D24" s="114">
        <v>5</v>
      </c>
      <c r="E24" s="114" t="s">
        <v>205</v>
      </c>
      <c r="F24" s="114" t="s">
        <v>187</v>
      </c>
      <c r="G24" s="114" t="s">
        <v>533</v>
      </c>
      <c r="H24" s="114" t="s">
        <v>188</v>
      </c>
      <c r="I24" s="114" t="s">
        <v>534</v>
      </c>
      <c r="J24" s="114">
        <v>1800</v>
      </c>
      <c r="K24" s="114">
        <f t="shared" si="0"/>
        <v>9000</v>
      </c>
      <c r="L24" s="51" t="s">
        <v>207</v>
      </c>
      <c r="M24" s="51" t="s">
        <v>535</v>
      </c>
      <c r="N24" s="51" t="s">
        <v>536</v>
      </c>
      <c r="O24" s="51" t="s">
        <v>537</v>
      </c>
      <c r="P24" s="51" t="s">
        <v>538</v>
      </c>
      <c r="Q24" s="51">
        <v>1800</v>
      </c>
      <c r="R24" s="51">
        <f t="shared" si="1"/>
        <v>9000</v>
      </c>
      <c r="S24" s="51"/>
    </row>
    <row r="25" spans="1:19" s="115" customFormat="1" ht="34" x14ac:dyDescent="0.2">
      <c r="A25" s="113">
        <v>23</v>
      </c>
      <c r="B25" s="114" t="s">
        <v>244</v>
      </c>
      <c r="C25" s="114" t="s">
        <v>152</v>
      </c>
      <c r="D25" s="114">
        <v>5</v>
      </c>
      <c r="E25" s="114" t="s">
        <v>629</v>
      </c>
      <c r="F25" s="114" t="s">
        <v>630</v>
      </c>
      <c r="G25" s="114" t="s">
        <v>631</v>
      </c>
      <c r="H25" s="114"/>
      <c r="I25" s="114"/>
      <c r="J25" s="114">
        <v>3160</v>
      </c>
      <c r="K25" s="114">
        <f t="shared" si="0"/>
        <v>15800</v>
      </c>
      <c r="L25" s="51" t="s">
        <v>209</v>
      </c>
      <c r="M25" s="51" t="s">
        <v>200</v>
      </c>
      <c r="N25" s="51" t="s">
        <v>539</v>
      </c>
      <c r="O25" s="51"/>
      <c r="P25" s="51"/>
      <c r="Q25" s="51">
        <v>2670</v>
      </c>
      <c r="R25" s="51">
        <f t="shared" si="1"/>
        <v>13350</v>
      </c>
      <c r="S25" s="51"/>
    </row>
    <row r="26" spans="1:19" s="115" customFormat="1" x14ac:dyDescent="0.2">
      <c r="A26" s="113">
        <v>24</v>
      </c>
      <c r="B26" s="114" t="s">
        <v>134</v>
      </c>
      <c r="C26" s="114" t="s">
        <v>152</v>
      </c>
      <c r="D26" s="114">
        <v>5</v>
      </c>
      <c r="E26" s="124" t="s">
        <v>205</v>
      </c>
      <c r="F26" s="114" t="s">
        <v>187</v>
      </c>
      <c r="G26" s="114" t="s">
        <v>533</v>
      </c>
      <c r="H26" s="114" t="s">
        <v>188</v>
      </c>
      <c r="I26" s="114" t="s">
        <v>534</v>
      </c>
      <c r="J26" s="114">
        <v>1800</v>
      </c>
      <c r="K26" s="114">
        <f t="shared" si="0"/>
        <v>9000</v>
      </c>
      <c r="L26" s="51" t="s">
        <v>207</v>
      </c>
      <c r="M26" s="51" t="s">
        <v>535</v>
      </c>
      <c r="N26" s="51" t="s">
        <v>536</v>
      </c>
      <c r="O26" s="51" t="s">
        <v>537</v>
      </c>
      <c r="P26" s="51" t="s">
        <v>538</v>
      </c>
      <c r="Q26" s="51">
        <v>1800</v>
      </c>
      <c r="R26" s="51">
        <f t="shared" si="1"/>
        <v>9000</v>
      </c>
      <c r="S26" s="51"/>
    </row>
    <row r="27" spans="1:19" s="115" customFormat="1" x14ac:dyDescent="0.2">
      <c r="A27" s="113">
        <v>25</v>
      </c>
      <c r="B27" s="114" t="s">
        <v>105</v>
      </c>
      <c r="C27" s="114" t="s">
        <v>152</v>
      </c>
      <c r="D27" s="114">
        <v>5</v>
      </c>
      <c r="E27" s="114" t="s">
        <v>210</v>
      </c>
      <c r="F27" s="114" t="s">
        <v>632</v>
      </c>
      <c r="G27" s="114" t="s">
        <v>540</v>
      </c>
      <c r="H27" s="114"/>
      <c r="I27" s="114"/>
      <c r="J27" s="114">
        <v>3250</v>
      </c>
      <c r="K27" s="114">
        <f t="shared" si="0"/>
        <v>16250</v>
      </c>
      <c r="L27" s="51" t="s">
        <v>211</v>
      </c>
      <c r="M27" s="51" t="s">
        <v>633</v>
      </c>
      <c r="N27" s="51" t="s">
        <v>197</v>
      </c>
      <c r="O27" s="51"/>
      <c r="P27" s="51"/>
      <c r="Q27" s="51">
        <v>3250</v>
      </c>
      <c r="R27" s="51">
        <f t="shared" si="1"/>
        <v>16250</v>
      </c>
      <c r="S27" s="51"/>
    </row>
    <row r="28" spans="1:19" s="115" customFormat="1" ht="34" x14ac:dyDescent="0.2">
      <c r="A28" s="113">
        <v>26</v>
      </c>
      <c r="B28" s="114" t="s">
        <v>121</v>
      </c>
      <c r="C28" s="114" t="s">
        <v>152</v>
      </c>
      <c r="D28" s="114">
        <v>5</v>
      </c>
      <c r="E28" s="116" t="s">
        <v>634</v>
      </c>
      <c r="F28" s="114" t="s">
        <v>635</v>
      </c>
      <c r="G28" s="117" t="s">
        <v>636</v>
      </c>
      <c r="H28" s="114"/>
      <c r="I28" s="117"/>
      <c r="J28" s="117">
        <v>3150</v>
      </c>
      <c r="K28" s="114">
        <f t="shared" si="0"/>
        <v>15750</v>
      </c>
      <c r="L28" s="51" t="s">
        <v>637</v>
      </c>
      <c r="M28" s="51" t="s">
        <v>638</v>
      </c>
      <c r="N28" s="51" t="s">
        <v>639</v>
      </c>
      <c r="O28" s="51"/>
      <c r="P28" s="51"/>
      <c r="Q28" s="118">
        <v>4250</v>
      </c>
      <c r="R28" s="51">
        <f t="shared" si="1"/>
        <v>21250</v>
      </c>
      <c r="S28" s="51"/>
    </row>
    <row r="29" spans="1:19" s="115" customFormat="1" ht="34" x14ac:dyDescent="0.2">
      <c r="A29" s="113">
        <v>27</v>
      </c>
      <c r="B29" s="114" t="s">
        <v>117</v>
      </c>
      <c r="C29" s="114" t="s">
        <v>152</v>
      </c>
      <c r="D29" s="114">
        <v>5</v>
      </c>
      <c r="E29" s="114" t="s">
        <v>640</v>
      </c>
      <c r="F29" s="114" t="s">
        <v>641</v>
      </c>
      <c r="G29" s="114" t="s">
        <v>642</v>
      </c>
      <c r="H29" s="114"/>
      <c r="I29" s="114"/>
      <c r="J29" s="114">
        <v>4120</v>
      </c>
      <c r="K29" s="114">
        <f t="shared" si="0"/>
        <v>20600</v>
      </c>
      <c r="L29" s="51" t="s">
        <v>643</v>
      </c>
      <c r="M29" s="51" t="s">
        <v>644</v>
      </c>
      <c r="N29" s="51" t="s">
        <v>645</v>
      </c>
      <c r="O29" s="51"/>
      <c r="P29" s="51"/>
      <c r="Q29" s="51">
        <v>2690</v>
      </c>
      <c r="R29" s="51">
        <f t="shared" si="1"/>
        <v>13450</v>
      </c>
      <c r="S29" s="51"/>
    </row>
    <row r="30" spans="1:19" s="115" customFormat="1" ht="34" x14ac:dyDescent="0.2">
      <c r="A30" s="113">
        <v>28</v>
      </c>
      <c r="B30" s="114" t="s">
        <v>124</v>
      </c>
      <c r="C30" s="114" t="s">
        <v>152</v>
      </c>
      <c r="D30" s="114">
        <v>5</v>
      </c>
      <c r="E30" s="114" t="s">
        <v>646</v>
      </c>
      <c r="F30" s="114" t="s">
        <v>647</v>
      </c>
      <c r="G30" s="114" t="s">
        <v>648</v>
      </c>
      <c r="H30" s="114"/>
      <c r="I30" s="114"/>
      <c r="J30" s="114">
        <v>3770</v>
      </c>
      <c r="K30" s="114">
        <f t="shared" si="0"/>
        <v>18850</v>
      </c>
      <c r="L30" s="51" t="s">
        <v>223</v>
      </c>
      <c r="M30" s="51" t="s">
        <v>649</v>
      </c>
      <c r="N30" s="51" t="s">
        <v>161</v>
      </c>
      <c r="O30" s="51"/>
      <c r="P30" s="51"/>
      <c r="Q30" s="51">
        <v>3730</v>
      </c>
      <c r="R30" s="51">
        <f t="shared" si="1"/>
        <v>18650</v>
      </c>
      <c r="S30" s="51"/>
    </row>
    <row r="31" spans="1:19" s="115" customFormat="1" x14ac:dyDescent="0.2">
      <c r="A31" s="113">
        <v>29</v>
      </c>
      <c r="B31" s="114" t="s">
        <v>128</v>
      </c>
      <c r="C31" s="114" t="s">
        <v>152</v>
      </c>
      <c r="D31" s="114">
        <v>5</v>
      </c>
      <c r="E31" s="124" t="s">
        <v>650</v>
      </c>
      <c r="F31" s="114" t="s">
        <v>700</v>
      </c>
      <c r="G31" s="114" t="s">
        <v>541</v>
      </c>
      <c r="H31" s="114" t="s">
        <v>652</v>
      </c>
      <c r="I31" s="114" t="s">
        <v>542</v>
      </c>
      <c r="J31" s="114">
        <v>2480</v>
      </c>
      <c r="K31" s="114">
        <f t="shared" si="0"/>
        <v>12400</v>
      </c>
      <c r="L31" s="51" t="s">
        <v>653</v>
      </c>
      <c r="M31" s="51" t="s">
        <v>654</v>
      </c>
      <c r="N31" s="51" t="s">
        <v>543</v>
      </c>
      <c r="O31" s="51" t="s">
        <v>655</v>
      </c>
      <c r="P31" s="51" t="s">
        <v>544</v>
      </c>
      <c r="Q31" s="51">
        <v>2280</v>
      </c>
      <c r="R31" s="51">
        <f t="shared" si="1"/>
        <v>11400</v>
      </c>
      <c r="S31" s="51"/>
    </row>
    <row r="32" spans="1:19" s="115" customFormat="1" x14ac:dyDescent="0.2">
      <c r="A32" s="113">
        <v>30</v>
      </c>
      <c r="B32" s="114" t="s">
        <v>127</v>
      </c>
      <c r="C32" s="114" t="s">
        <v>152</v>
      </c>
      <c r="D32" s="114">
        <v>5</v>
      </c>
      <c r="E32" s="114" t="s">
        <v>656</v>
      </c>
      <c r="F32" s="114" t="s">
        <v>545</v>
      </c>
      <c r="G32" s="114" t="s">
        <v>178</v>
      </c>
      <c r="H32" s="114"/>
      <c r="I32" s="114"/>
      <c r="J32" s="114">
        <v>3690</v>
      </c>
      <c r="K32" s="114">
        <f t="shared" si="0"/>
        <v>18450</v>
      </c>
      <c r="L32" s="51" t="s">
        <v>657</v>
      </c>
      <c r="M32" s="51" t="s">
        <v>537</v>
      </c>
      <c r="N32" s="51" t="s">
        <v>546</v>
      </c>
      <c r="O32" s="51"/>
      <c r="P32" s="51"/>
      <c r="Q32" s="51">
        <v>3680</v>
      </c>
      <c r="R32" s="51">
        <f t="shared" si="1"/>
        <v>18400</v>
      </c>
      <c r="S32" s="51"/>
    </row>
    <row r="33" spans="1:19" s="115" customFormat="1" x14ac:dyDescent="0.2">
      <c r="A33" s="113">
        <v>31</v>
      </c>
      <c r="B33" s="114" t="s">
        <v>111</v>
      </c>
      <c r="C33" s="114" t="s">
        <v>152</v>
      </c>
      <c r="D33" s="114">
        <v>5</v>
      </c>
      <c r="E33" s="114" t="s">
        <v>229</v>
      </c>
      <c r="F33" s="114" t="s">
        <v>222</v>
      </c>
      <c r="G33" s="114" t="s">
        <v>547</v>
      </c>
      <c r="H33" s="114"/>
      <c r="I33" s="114"/>
      <c r="J33" s="114">
        <v>2480</v>
      </c>
      <c r="K33" s="114">
        <f t="shared" si="0"/>
        <v>12400</v>
      </c>
      <c r="L33" s="51" t="s">
        <v>230</v>
      </c>
      <c r="M33" s="51" t="s">
        <v>224</v>
      </c>
      <c r="N33" s="51" t="s">
        <v>548</v>
      </c>
      <c r="O33" s="51" t="s">
        <v>549</v>
      </c>
      <c r="P33" s="51" t="s">
        <v>550</v>
      </c>
      <c r="Q33" s="51">
        <v>2480</v>
      </c>
      <c r="R33" s="51">
        <f t="shared" si="1"/>
        <v>12400</v>
      </c>
      <c r="S33" s="51"/>
    </row>
    <row r="34" spans="1:19" s="115" customFormat="1" ht="34" x14ac:dyDescent="0.2">
      <c r="A34" s="113">
        <v>32</v>
      </c>
      <c r="B34" s="114" t="s">
        <v>658</v>
      </c>
      <c r="C34" s="114" t="s">
        <v>152</v>
      </c>
      <c r="D34" s="114">
        <v>5</v>
      </c>
      <c r="E34" s="124" t="s">
        <v>640</v>
      </c>
      <c r="F34" s="114" t="s">
        <v>641</v>
      </c>
      <c r="G34" s="114" t="s">
        <v>642</v>
      </c>
      <c r="H34" s="114"/>
      <c r="I34" s="114"/>
      <c r="J34" s="114">
        <v>4120</v>
      </c>
      <c r="K34" s="114">
        <f t="shared" si="0"/>
        <v>20600</v>
      </c>
      <c r="L34" s="51" t="s">
        <v>643</v>
      </c>
      <c r="M34" s="51" t="s">
        <v>644</v>
      </c>
      <c r="N34" s="51" t="s">
        <v>645</v>
      </c>
      <c r="O34" s="51"/>
      <c r="P34" s="51"/>
      <c r="Q34" s="51">
        <v>2690</v>
      </c>
      <c r="R34" s="51">
        <f t="shared" si="1"/>
        <v>13450</v>
      </c>
      <c r="S34" s="51"/>
    </row>
    <row r="35" spans="1:19" s="115" customFormat="1" x14ac:dyDescent="0.2">
      <c r="A35" s="113">
        <v>33</v>
      </c>
      <c r="B35" s="114" t="s">
        <v>115</v>
      </c>
      <c r="C35" s="114" t="s">
        <v>152</v>
      </c>
      <c r="D35" s="114">
        <v>5</v>
      </c>
      <c r="E35" s="114" t="s">
        <v>650</v>
      </c>
      <c r="F35" s="114" t="s">
        <v>651</v>
      </c>
      <c r="G35" s="114" t="s">
        <v>541</v>
      </c>
      <c r="H35" s="114" t="s">
        <v>652</v>
      </c>
      <c r="I35" s="114" t="s">
        <v>542</v>
      </c>
      <c r="J35" s="114">
        <v>2480</v>
      </c>
      <c r="K35" s="114">
        <f>J35*D35</f>
        <v>12400</v>
      </c>
      <c r="L35" s="51" t="s">
        <v>231</v>
      </c>
      <c r="M35" s="51" t="s">
        <v>659</v>
      </c>
      <c r="N35" s="51" t="s">
        <v>551</v>
      </c>
      <c r="O35" s="51" t="s">
        <v>660</v>
      </c>
      <c r="P35" s="51" t="s">
        <v>552</v>
      </c>
      <c r="Q35" s="51">
        <v>2280</v>
      </c>
      <c r="R35" s="51">
        <f t="shared" si="1"/>
        <v>11400</v>
      </c>
      <c r="S35" s="51"/>
    </row>
    <row r="36" spans="1:19" s="115" customFormat="1" x14ac:dyDescent="0.2">
      <c r="A36" s="113">
        <v>34</v>
      </c>
      <c r="B36" s="114" t="s">
        <v>123</v>
      </c>
      <c r="C36" s="114" t="s">
        <v>152</v>
      </c>
      <c r="D36" s="114">
        <v>5</v>
      </c>
      <c r="E36" s="114" t="s">
        <v>232</v>
      </c>
      <c r="F36" s="114" t="s">
        <v>201</v>
      </c>
      <c r="G36" s="114" t="s">
        <v>202</v>
      </c>
      <c r="H36" s="114" t="s">
        <v>553</v>
      </c>
      <c r="I36" s="114" t="s">
        <v>554</v>
      </c>
      <c r="J36" s="114">
        <v>2140</v>
      </c>
      <c r="K36" s="114">
        <f t="shared" si="0"/>
        <v>10700</v>
      </c>
      <c r="L36" s="51" t="s">
        <v>233</v>
      </c>
      <c r="M36" s="51" t="s">
        <v>204</v>
      </c>
      <c r="N36" s="51" t="s">
        <v>555</v>
      </c>
      <c r="O36" s="51" t="s">
        <v>556</v>
      </c>
      <c r="P36" s="51" t="s">
        <v>661</v>
      </c>
      <c r="Q36" s="51">
        <v>2140</v>
      </c>
      <c r="R36" s="51">
        <f t="shared" si="1"/>
        <v>10700</v>
      </c>
      <c r="S36" s="51"/>
    </row>
    <row r="37" spans="1:19" s="115" customFormat="1" x14ac:dyDescent="0.2">
      <c r="A37" s="113">
        <v>35</v>
      </c>
      <c r="B37" s="114" t="s">
        <v>119</v>
      </c>
      <c r="C37" s="114" t="s">
        <v>152</v>
      </c>
      <c r="D37" s="114">
        <v>5</v>
      </c>
      <c r="E37" s="114" t="s">
        <v>662</v>
      </c>
      <c r="F37" s="114" t="s">
        <v>156</v>
      </c>
      <c r="G37" s="114" t="s">
        <v>557</v>
      </c>
      <c r="H37" s="114" t="s">
        <v>558</v>
      </c>
      <c r="I37" s="114" t="s">
        <v>559</v>
      </c>
      <c r="J37" s="114">
        <v>2060</v>
      </c>
      <c r="K37" s="114">
        <f t="shared" si="0"/>
        <v>10300</v>
      </c>
      <c r="L37" s="51" t="s">
        <v>234</v>
      </c>
      <c r="M37" s="51" t="s">
        <v>158</v>
      </c>
      <c r="N37" s="51" t="s">
        <v>560</v>
      </c>
      <c r="O37" s="51" t="s">
        <v>561</v>
      </c>
      <c r="P37" s="51" t="s">
        <v>562</v>
      </c>
      <c r="Q37" s="51">
        <v>2060</v>
      </c>
      <c r="R37" s="51">
        <f t="shared" si="1"/>
        <v>10300</v>
      </c>
      <c r="S37" s="51"/>
    </row>
    <row r="38" spans="1:19" s="115" customFormat="1" x14ac:dyDescent="0.2">
      <c r="A38" s="113">
        <v>36</v>
      </c>
      <c r="B38" s="114" t="s">
        <v>245</v>
      </c>
      <c r="C38" s="114" t="s">
        <v>152</v>
      </c>
      <c r="D38" s="114">
        <v>5</v>
      </c>
      <c r="E38" s="114" t="s">
        <v>663</v>
      </c>
      <c r="F38" s="114" t="s">
        <v>664</v>
      </c>
      <c r="G38" s="114" t="s">
        <v>563</v>
      </c>
      <c r="H38" s="114"/>
      <c r="I38" s="114"/>
      <c r="J38" s="114">
        <v>2540</v>
      </c>
      <c r="K38" s="114">
        <f t="shared" si="0"/>
        <v>12700</v>
      </c>
      <c r="L38" s="51" t="s">
        <v>665</v>
      </c>
      <c r="M38" s="51" t="s">
        <v>666</v>
      </c>
      <c r="N38" s="51" t="s">
        <v>564</v>
      </c>
      <c r="O38" s="51"/>
      <c r="P38" s="51"/>
      <c r="Q38" s="51">
        <v>2540</v>
      </c>
      <c r="R38" s="51">
        <f t="shared" si="1"/>
        <v>12700</v>
      </c>
      <c r="S38" s="51"/>
    </row>
    <row r="39" spans="1:19" s="115" customFormat="1" ht="34" x14ac:dyDescent="0.2">
      <c r="A39" s="113">
        <v>37</v>
      </c>
      <c r="B39" s="114" t="s">
        <v>103</v>
      </c>
      <c r="C39" s="114" t="s">
        <v>152</v>
      </c>
      <c r="D39" s="114">
        <v>5</v>
      </c>
      <c r="E39" s="114" t="s">
        <v>667</v>
      </c>
      <c r="F39" s="114" t="s">
        <v>668</v>
      </c>
      <c r="G39" s="114" t="s">
        <v>669</v>
      </c>
      <c r="H39" s="114"/>
      <c r="I39" s="114"/>
      <c r="J39" s="114">
        <v>3490</v>
      </c>
      <c r="K39" s="114">
        <f t="shared" si="0"/>
        <v>17450</v>
      </c>
      <c r="L39" s="51" t="s">
        <v>235</v>
      </c>
      <c r="M39" s="51" t="s">
        <v>670</v>
      </c>
      <c r="N39" s="51" t="s">
        <v>671</v>
      </c>
      <c r="O39" s="51"/>
      <c r="P39" s="51"/>
      <c r="Q39" s="51">
        <v>4770</v>
      </c>
      <c r="R39" s="51">
        <f t="shared" si="1"/>
        <v>23850</v>
      </c>
      <c r="S39" s="51"/>
    </row>
    <row r="40" spans="1:19" s="115" customFormat="1" ht="34" x14ac:dyDescent="0.2">
      <c r="A40" s="113">
        <v>38</v>
      </c>
      <c r="B40" s="114" t="s">
        <v>130</v>
      </c>
      <c r="C40" s="114" t="s">
        <v>152</v>
      </c>
      <c r="D40" s="114">
        <v>5</v>
      </c>
      <c r="E40" s="114" t="s">
        <v>236</v>
      </c>
      <c r="F40" s="114" t="s">
        <v>672</v>
      </c>
      <c r="G40" s="114" t="s">
        <v>673</v>
      </c>
      <c r="H40" s="114"/>
      <c r="I40" s="114"/>
      <c r="J40" s="114">
        <v>3430</v>
      </c>
      <c r="K40" s="114">
        <f t="shared" si="0"/>
        <v>17150</v>
      </c>
      <c r="L40" s="51" t="s">
        <v>237</v>
      </c>
      <c r="M40" s="51" t="s">
        <v>674</v>
      </c>
      <c r="N40" s="51" t="s">
        <v>675</v>
      </c>
      <c r="O40" s="51"/>
      <c r="P40" s="51"/>
      <c r="Q40" s="51">
        <v>3430</v>
      </c>
      <c r="R40" s="51">
        <f t="shared" si="1"/>
        <v>17150</v>
      </c>
      <c r="S40" s="51"/>
    </row>
    <row r="41" spans="1:19" s="115" customFormat="1" x14ac:dyDescent="0.2">
      <c r="A41" s="113">
        <v>39</v>
      </c>
      <c r="B41" s="114" t="s">
        <v>131</v>
      </c>
      <c r="C41" s="114" t="s">
        <v>152</v>
      </c>
      <c r="D41" s="114">
        <v>5</v>
      </c>
      <c r="E41" s="114" t="s">
        <v>662</v>
      </c>
      <c r="F41" s="114" t="s">
        <v>156</v>
      </c>
      <c r="G41" s="114" t="s">
        <v>557</v>
      </c>
      <c r="H41" s="114" t="s">
        <v>558</v>
      </c>
      <c r="I41" s="114" t="s">
        <v>559</v>
      </c>
      <c r="J41" s="114">
        <v>2060</v>
      </c>
      <c r="K41" s="114">
        <f t="shared" si="0"/>
        <v>10300</v>
      </c>
      <c r="L41" s="51" t="s">
        <v>234</v>
      </c>
      <c r="M41" s="51" t="s">
        <v>158</v>
      </c>
      <c r="N41" s="51" t="s">
        <v>560</v>
      </c>
      <c r="O41" s="51" t="s">
        <v>561</v>
      </c>
      <c r="P41" s="51" t="s">
        <v>562</v>
      </c>
      <c r="Q41" s="51">
        <v>2060</v>
      </c>
      <c r="R41" s="51">
        <f t="shared" si="1"/>
        <v>10300</v>
      </c>
      <c r="S41" s="51"/>
    </row>
    <row r="42" spans="1:19" s="115" customFormat="1" x14ac:dyDescent="0.2">
      <c r="A42" s="113">
        <v>40</v>
      </c>
      <c r="B42" s="114" t="s">
        <v>126</v>
      </c>
      <c r="C42" s="114" t="s">
        <v>152</v>
      </c>
      <c r="D42" s="114">
        <v>5</v>
      </c>
      <c r="E42" s="114" t="s">
        <v>239</v>
      </c>
      <c r="F42" s="114" t="s">
        <v>565</v>
      </c>
      <c r="G42" s="114" t="s">
        <v>566</v>
      </c>
      <c r="H42" s="114" t="s">
        <v>567</v>
      </c>
      <c r="I42" s="114" t="s">
        <v>568</v>
      </c>
      <c r="J42" s="114">
        <v>3130</v>
      </c>
      <c r="K42" s="114">
        <f t="shared" si="0"/>
        <v>15650</v>
      </c>
      <c r="L42" s="51" t="s">
        <v>240</v>
      </c>
      <c r="M42" s="51" t="s">
        <v>569</v>
      </c>
      <c r="N42" s="51" t="s">
        <v>154</v>
      </c>
      <c r="O42" s="51"/>
      <c r="P42" s="51"/>
      <c r="Q42" s="51">
        <v>3130</v>
      </c>
      <c r="R42" s="51">
        <f t="shared" si="1"/>
        <v>15650</v>
      </c>
      <c r="S42" s="51"/>
    </row>
    <row r="43" spans="1:19" s="115" customFormat="1" x14ac:dyDescent="0.2">
      <c r="A43" s="113">
        <v>41</v>
      </c>
      <c r="B43" s="114" t="s">
        <v>101</v>
      </c>
      <c r="C43" s="114" t="s">
        <v>152</v>
      </c>
      <c r="D43" s="114">
        <v>40</v>
      </c>
      <c r="E43" s="114" t="s">
        <v>241</v>
      </c>
      <c r="F43" s="114" t="s">
        <v>165</v>
      </c>
      <c r="G43" s="114" t="s">
        <v>166</v>
      </c>
      <c r="H43" s="114" t="s">
        <v>570</v>
      </c>
      <c r="I43" s="114" t="s">
        <v>571</v>
      </c>
      <c r="J43" s="114">
        <v>2910</v>
      </c>
      <c r="K43" s="114">
        <f t="shared" si="0"/>
        <v>116400</v>
      </c>
      <c r="L43" s="51" t="s">
        <v>242</v>
      </c>
      <c r="M43" s="51" t="s">
        <v>168</v>
      </c>
      <c r="N43" s="51" t="s">
        <v>572</v>
      </c>
      <c r="O43" s="51" t="s">
        <v>573</v>
      </c>
      <c r="P43" s="51" t="s">
        <v>574</v>
      </c>
      <c r="Q43" s="51">
        <v>2910</v>
      </c>
      <c r="R43" s="51">
        <f t="shared" si="1"/>
        <v>116400</v>
      </c>
      <c r="S43" s="51"/>
    </row>
    <row r="44" spans="1:19" x14ac:dyDescent="0.2">
      <c r="D44" s="49">
        <f>SUM(D3:D43)</f>
        <v>245</v>
      </c>
      <c r="K44" s="52">
        <f>SUM(K3:K43)</f>
        <v>651900</v>
      </c>
      <c r="L44" s="119"/>
      <c r="M44" s="119"/>
      <c r="N44" s="119"/>
      <c r="O44" s="119"/>
      <c r="P44" s="119"/>
      <c r="Q44" s="119"/>
      <c r="R44" s="119">
        <f>SUM(R3:R43)</f>
        <v>631400</v>
      </c>
      <c r="S44" s="119">
        <f>K44+R44</f>
        <v>1283300</v>
      </c>
    </row>
    <row r="45" spans="1:19" x14ac:dyDescent="0.2">
      <c r="K45" s="52"/>
      <c r="L45" s="52"/>
      <c r="M45" s="52"/>
      <c r="N45" s="52"/>
      <c r="O45" s="52"/>
      <c r="P45" s="52"/>
      <c r="Q45" s="52"/>
      <c r="R45" s="52"/>
      <c r="S45" s="52"/>
    </row>
  </sheetData>
  <mergeCells count="7">
    <mergeCell ref="S1:S2"/>
    <mergeCell ref="A1:A2"/>
    <mergeCell ref="B1:B2"/>
    <mergeCell ref="C1:C2"/>
    <mergeCell ref="D1:D2"/>
    <mergeCell ref="E1:J1"/>
    <mergeCell ref="L1:R1"/>
  </mergeCells>
  <phoneticPr fontId="2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4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D25" sqref="D25"/>
    </sheetView>
  </sheetViews>
  <sheetFormatPr baseColWidth="10" defaultRowHeight="15" x14ac:dyDescent="0.2"/>
  <cols>
    <col min="1" max="1" width="2.83203125" customWidth="1"/>
    <col min="3" max="3" width="13.83203125" customWidth="1"/>
    <col min="4" max="4" width="37.6640625" customWidth="1"/>
    <col min="5" max="5" width="10" customWidth="1"/>
    <col min="10" max="10" width="11" bestFit="1" customWidth="1"/>
    <col min="11" max="11" width="23.1640625" customWidth="1"/>
  </cols>
  <sheetData>
    <row r="1" spans="2:11" ht="16" thickBot="1" x14ac:dyDescent="0.25"/>
    <row r="2" spans="2:11" x14ac:dyDescent="0.2">
      <c r="B2" s="221" t="s">
        <v>53</v>
      </c>
      <c r="C2" s="254" t="s">
        <v>402</v>
      </c>
      <c r="D2" s="161" t="s">
        <v>726</v>
      </c>
      <c r="E2" s="100">
        <v>1</v>
      </c>
      <c r="F2" s="101" t="s">
        <v>353</v>
      </c>
      <c r="G2" s="100">
        <v>1</v>
      </c>
      <c r="H2" s="101" t="s">
        <v>252</v>
      </c>
      <c r="I2" s="73">
        <v>10000</v>
      </c>
      <c r="J2" s="73">
        <f>E2*G2*I2</f>
        <v>10000</v>
      </c>
      <c r="K2" s="229"/>
    </row>
    <row r="3" spans="2:11" x14ac:dyDescent="0.2">
      <c r="B3" s="222"/>
      <c r="C3" s="214"/>
      <c r="D3" s="125" t="s">
        <v>727</v>
      </c>
      <c r="E3" s="63">
        <v>1</v>
      </c>
      <c r="F3" s="64" t="s">
        <v>353</v>
      </c>
      <c r="G3" s="63">
        <v>1</v>
      </c>
      <c r="H3" s="64" t="s">
        <v>252</v>
      </c>
      <c r="I3" s="65">
        <v>20000</v>
      </c>
      <c r="J3" s="65">
        <f>E3*G3*I3</f>
        <v>20000</v>
      </c>
      <c r="K3" s="230"/>
    </row>
    <row r="4" spans="2:11" x14ac:dyDescent="0.2">
      <c r="B4" s="222"/>
      <c r="C4" s="214"/>
      <c r="D4" s="125" t="s">
        <v>728</v>
      </c>
      <c r="E4" s="63">
        <v>1</v>
      </c>
      <c r="F4" s="64" t="s">
        <v>353</v>
      </c>
      <c r="G4" s="63">
        <v>1</v>
      </c>
      <c r="H4" s="64" t="s">
        <v>252</v>
      </c>
      <c r="I4" s="65">
        <v>30000</v>
      </c>
      <c r="J4" s="65">
        <f t="shared" ref="J4:J6" si="0">E4*G4*I4</f>
        <v>30000</v>
      </c>
      <c r="K4" s="230"/>
    </row>
    <row r="5" spans="2:11" x14ac:dyDescent="0.2">
      <c r="B5" s="222"/>
      <c r="C5" s="214"/>
      <c r="D5" s="125" t="s">
        <v>729</v>
      </c>
      <c r="E5" s="63">
        <v>1</v>
      </c>
      <c r="F5" s="64" t="s">
        <v>353</v>
      </c>
      <c r="G5" s="63">
        <v>1</v>
      </c>
      <c r="H5" s="64" t="s">
        <v>252</v>
      </c>
      <c r="I5" s="65">
        <v>10000</v>
      </c>
      <c r="J5" s="65">
        <f t="shared" si="0"/>
        <v>10000</v>
      </c>
      <c r="K5" s="230"/>
    </row>
    <row r="6" spans="2:11" x14ac:dyDescent="0.2">
      <c r="B6" s="222"/>
      <c r="C6" s="213"/>
      <c r="D6" s="125" t="s">
        <v>730</v>
      </c>
      <c r="E6" s="63">
        <v>1</v>
      </c>
      <c r="F6" s="64" t="s">
        <v>353</v>
      </c>
      <c r="G6" s="63">
        <v>1</v>
      </c>
      <c r="H6" s="64" t="s">
        <v>252</v>
      </c>
      <c r="I6" s="65">
        <v>10000</v>
      </c>
      <c r="J6" s="65">
        <f t="shared" si="0"/>
        <v>10000</v>
      </c>
      <c r="K6" s="230"/>
    </row>
    <row r="7" spans="2:11" x14ac:dyDescent="0.2">
      <c r="B7" s="222"/>
      <c r="C7" s="255"/>
      <c r="D7" s="256"/>
      <c r="E7" s="256"/>
      <c r="F7" s="256"/>
      <c r="G7" s="256"/>
      <c r="H7" s="256"/>
      <c r="I7" s="257"/>
      <c r="J7" s="65">
        <f>SUM(J2:J6)</f>
        <v>80000</v>
      </c>
      <c r="K7" s="230"/>
    </row>
    <row r="8" spans="2:11" x14ac:dyDescent="0.2">
      <c r="B8" s="222"/>
      <c r="C8" s="162" t="s">
        <v>405</v>
      </c>
      <c r="D8" s="162" t="s">
        <v>731</v>
      </c>
      <c r="E8" s="163">
        <v>1</v>
      </c>
      <c r="F8" s="164" t="s">
        <v>406</v>
      </c>
      <c r="G8" s="163">
        <v>1</v>
      </c>
      <c r="H8" s="164" t="s">
        <v>252</v>
      </c>
      <c r="I8" s="165">
        <v>20000</v>
      </c>
      <c r="J8" s="159">
        <f>E8*G8*I8</f>
        <v>20000</v>
      </c>
      <c r="K8" s="230"/>
    </row>
    <row r="9" spans="2:11" x14ac:dyDescent="0.2">
      <c r="B9" s="222"/>
      <c r="C9" s="162"/>
      <c r="D9" s="162" t="s">
        <v>732</v>
      </c>
      <c r="E9" s="163">
        <v>1</v>
      </c>
      <c r="F9" s="164" t="s">
        <v>353</v>
      </c>
      <c r="G9" s="163">
        <v>1</v>
      </c>
      <c r="H9" s="164" t="s">
        <v>252</v>
      </c>
      <c r="I9" s="165">
        <v>10000</v>
      </c>
      <c r="J9" s="159">
        <f>E9*G9*I9</f>
        <v>10000</v>
      </c>
      <c r="K9" s="230"/>
    </row>
    <row r="10" spans="2:11" x14ac:dyDescent="0.2">
      <c r="B10" s="222"/>
      <c r="C10" s="162"/>
      <c r="D10" s="162" t="s">
        <v>733</v>
      </c>
      <c r="E10" s="163">
        <v>1</v>
      </c>
      <c r="F10" s="164" t="s">
        <v>353</v>
      </c>
      <c r="G10" s="163">
        <v>1</v>
      </c>
      <c r="H10" s="164" t="s">
        <v>252</v>
      </c>
      <c r="I10" s="165">
        <v>15000</v>
      </c>
      <c r="J10" s="159">
        <f>E10*G10*I10</f>
        <v>15000</v>
      </c>
      <c r="K10" s="230"/>
    </row>
    <row r="11" spans="2:11" x14ac:dyDescent="0.2">
      <c r="B11" s="222"/>
      <c r="C11" s="162"/>
      <c r="D11" s="125" t="s">
        <v>730</v>
      </c>
      <c r="E11" s="163">
        <v>1</v>
      </c>
      <c r="F11" s="164" t="s">
        <v>353</v>
      </c>
      <c r="G11" s="163">
        <v>1</v>
      </c>
      <c r="H11" s="164" t="s">
        <v>252</v>
      </c>
      <c r="I11" s="165">
        <v>15000</v>
      </c>
      <c r="J11" s="159">
        <f>E11*G11*I11</f>
        <v>15000</v>
      </c>
      <c r="K11" s="230"/>
    </row>
    <row r="12" spans="2:11" x14ac:dyDescent="0.2">
      <c r="B12" s="222"/>
      <c r="C12" s="255"/>
      <c r="D12" s="256"/>
      <c r="E12" s="256"/>
      <c r="F12" s="256"/>
      <c r="G12" s="256"/>
      <c r="H12" s="256"/>
      <c r="I12" s="257"/>
      <c r="J12" s="159">
        <f>SUM(J8:J11)</f>
        <v>60000</v>
      </c>
      <c r="K12" s="230"/>
    </row>
    <row r="13" spans="2:11" x14ac:dyDescent="0.2">
      <c r="B13" s="222"/>
      <c r="C13" s="212" t="s">
        <v>473</v>
      </c>
      <c r="D13" s="162" t="s">
        <v>734</v>
      </c>
      <c r="E13" s="163">
        <v>1</v>
      </c>
      <c r="F13" s="164" t="s">
        <v>353</v>
      </c>
      <c r="G13" s="163">
        <v>1</v>
      </c>
      <c r="H13" s="164" t="s">
        <v>252</v>
      </c>
      <c r="I13" s="165">
        <v>3000</v>
      </c>
      <c r="J13" s="159">
        <f>E13*G13*I13</f>
        <v>3000</v>
      </c>
      <c r="K13" s="230"/>
    </row>
    <row r="14" spans="2:11" x14ac:dyDescent="0.2">
      <c r="B14" s="222"/>
      <c r="C14" s="214"/>
      <c r="D14" s="162" t="s">
        <v>737</v>
      </c>
      <c r="E14" s="163">
        <v>1</v>
      </c>
      <c r="F14" s="164" t="s">
        <v>353</v>
      </c>
      <c r="G14" s="163">
        <v>1</v>
      </c>
      <c r="H14" s="164" t="s">
        <v>252</v>
      </c>
      <c r="I14" s="165">
        <v>15000</v>
      </c>
      <c r="J14" s="159">
        <f>E14*G14*I14</f>
        <v>15000</v>
      </c>
      <c r="K14" s="230"/>
    </row>
    <row r="15" spans="2:11" x14ac:dyDescent="0.2">
      <c r="B15" s="222"/>
      <c r="C15" s="214"/>
      <c r="D15" s="162" t="s">
        <v>735</v>
      </c>
      <c r="E15" s="163">
        <v>1</v>
      </c>
      <c r="F15" s="164" t="s">
        <v>353</v>
      </c>
      <c r="G15" s="163">
        <v>1</v>
      </c>
      <c r="H15" s="164" t="s">
        <v>252</v>
      </c>
      <c r="I15" s="165">
        <v>6000</v>
      </c>
      <c r="J15" s="159">
        <f>E15*G15*I15</f>
        <v>6000</v>
      </c>
      <c r="K15" s="230"/>
    </row>
    <row r="16" spans="2:11" x14ac:dyDescent="0.2">
      <c r="B16" s="222"/>
      <c r="C16" s="213"/>
      <c r="D16" s="162" t="s">
        <v>736</v>
      </c>
      <c r="E16" s="163">
        <v>1</v>
      </c>
      <c r="F16" s="164" t="s">
        <v>353</v>
      </c>
      <c r="G16" s="163">
        <v>1</v>
      </c>
      <c r="H16" s="164" t="s">
        <v>252</v>
      </c>
      <c r="I16" s="165">
        <v>6000</v>
      </c>
      <c r="J16" s="159">
        <f>E16*G16*I16</f>
        <v>6000</v>
      </c>
      <c r="K16" s="230"/>
    </row>
    <row r="17" spans="2:11" x14ac:dyDescent="0.2">
      <c r="B17" s="222"/>
      <c r="C17" s="255"/>
      <c r="D17" s="256"/>
      <c r="E17" s="256"/>
      <c r="F17" s="256"/>
      <c r="G17" s="256"/>
      <c r="H17" s="256"/>
      <c r="I17" s="257"/>
      <c r="J17" s="159">
        <f>SUM(J13:J16)</f>
        <v>30000</v>
      </c>
      <c r="K17" s="230"/>
    </row>
    <row r="18" spans="2:11" x14ac:dyDescent="0.2">
      <c r="B18" s="222"/>
      <c r="C18" s="166" t="s">
        <v>407</v>
      </c>
      <c r="D18" s="166" t="s">
        <v>408</v>
      </c>
      <c r="E18" s="167">
        <v>2</v>
      </c>
      <c r="F18" s="168" t="s">
        <v>404</v>
      </c>
      <c r="G18" s="167">
        <v>1</v>
      </c>
      <c r="H18" s="168" t="s">
        <v>252</v>
      </c>
      <c r="I18" s="169">
        <v>3000</v>
      </c>
      <c r="J18" s="165">
        <f>E18*G18*I18</f>
        <v>6000</v>
      </c>
      <c r="K18" s="231"/>
    </row>
    <row r="19" spans="2:11" ht="16" thickBot="1" x14ac:dyDescent="0.25">
      <c r="B19" s="223"/>
      <c r="C19" s="190" t="s">
        <v>54</v>
      </c>
      <c r="D19" s="190"/>
      <c r="E19" s="190"/>
      <c r="F19" s="190"/>
      <c r="G19" s="190"/>
      <c r="H19" s="190"/>
      <c r="I19" s="253"/>
      <c r="J19" s="173">
        <f>J7+J12+J17+J18</f>
        <v>176000</v>
      </c>
      <c r="K19" s="143"/>
    </row>
  </sheetData>
  <mergeCells count="8">
    <mergeCell ref="B2:B19"/>
    <mergeCell ref="K2:K18"/>
    <mergeCell ref="C19:I19"/>
    <mergeCell ref="C2:C6"/>
    <mergeCell ref="C7:I7"/>
    <mergeCell ref="C12:I12"/>
    <mergeCell ref="C13:C16"/>
    <mergeCell ref="C17:I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团建未调</vt:lpstr>
      <vt:lpstr>机票明细-丽江</vt:lpstr>
      <vt:lpstr>视频补充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2020-01-09T04:45:08Z</dcterms:modified>
</cp:coreProperties>
</file>