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结算材料/"/>
    </mc:Choice>
  </mc:AlternateContent>
  <bookViews>
    <workbookView xWindow="0" yWindow="0" windowWidth="28800" windowHeight="16980" tabRatio="500"/>
  </bookViews>
  <sheets>
    <sheet name="费用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21" i="1"/>
  <c r="C12" i="1"/>
  <c r="E3" i="1"/>
  <c r="E10" i="1"/>
  <c r="C13" i="1"/>
  <c r="C16" i="1"/>
  <c r="C10" i="1"/>
  <c r="C23" i="1"/>
  <c r="C14" i="1"/>
</calcChain>
</file>

<file path=xl/sharedStrings.xml><?xml version="1.0" encoding="utf-8"?>
<sst xmlns="http://schemas.openxmlformats.org/spreadsheetml/2006/main" count="29" uniqueCount="27">
  <si>
    <t>keynote设计费</t>
    <rPh sb="7" eb="8">
      <t>she ji fei</t>
    </rPh>
    <phoneticPr fontId="2" type="noConversion"/>
  </si>
  <si>
    <t>Zone费用报销</t>
    <rPh sb="4" eb="5">
      <t>fei yong</t>
    </rPh>
    <rPh sb="6" eb="7">
      <t>bao xiao</t>
    </rPh>
    <phoneticPr fontId="2" type="noConversion"/>
  </si>
  <si>
    <t>大旗制作</t>
    <rPh sb="0" eb="1">
      <t>da qi</t>
    </rPh>
    <rPh sb="2" eb="3">
      <t>zhi zuo</t>
    </rPh>
    <phoneticPr fontId="2" type="noConversion"/>
  </si>
  <si>
    <t>互动拍照</t>
    <rPh sb="0" eb="1">
      <t>hu dong</t>
    </rPh>
    <rPh sb="2" eb="3">
      <t>pai zhao</t>
    </rPh>
    <phoneticPr fontId="2" type="noConversion"/>
  </si>
  <si>
    <t>西安地接</t>
    <rPh sb="0" eb="1">
      <t>xi an</t>
    </rPh>
    <rPh sb="2" eb="3">
      <t>di jie</t>
    </rPh>
    <phoneticPr fontId="2" type="noConversion"/>
  </si>
  <si>
    <t>伯乐仕付款项目</t>
    <rPh sb="0" eb="1">
      <t>bo le shi</t>
    </rPh>
    <rPh sb="3" eb="4">
      <t>fu kuan</t>
    </rPh>
    <rPh sb="5" eb="6">
      <t>xiang mu</t>
    </rPh>
    <phoneticPr fontId="2" type="noConversion"/>
  </si>
  <si>
    <t>发票类型</t>
    <rPh sb="0" eb="1">
      <t>fa piao</t>
    </rPh>
    <rPh sb="2" eb="3">
      <t>lei xing</t>
    </rPh>
    <phoneticPr fontId="2" type="noConversion"/>
  </si>
  <si>
    <t>西安绿地笔克场地吊点费</t>
    <rPh sb="0" eb="1">
      <t>xian</t>
    </rPh>
    <rPh sb="2" eb="3">
      <t>lü di</t>
    </rPh>
    <rPh sb="4" eb="5">
      <t>bi ke</t>
    </rPh>
    <rPh sb="6" eb="7">
      <t>chang di</t>
    </rPh>
    <rPh sb="8" eb="9">
      <t>diao dian</t>
    </rPh>
    <rPh sb="10" eb="11">
      <t>fei</t>
    </rPh>
    <phoneticPr fontId="2" type="noConversion"/>
  </si>
  <si>
    <t>西安绿地笔克场地桌布费</t>
    <rPh sb="0" eb="1">
      <t>xian</t>
    </rPh>
    <rPh sb="2" eb="3">
      <t>lü di</t>
    </rPh>
    <rPh sb="4" eb="5">
      <t>bi ke</t>
    </rPh>
    <rPh sb="6" eb="7">
      <t>chang di</t>
    </rPh>
    <rPh sb="8" eb="9">
      <t>zhuo bu</t>
    </rPh>
    <rPh sb="10" eb="11">
      <t>fei</t>
    </rPh>
    <phoneticPr fontId="2" type="noConversion"/>
  </si>
  <si>
    <t>专票</t>
    <rPh sb="0" eb="1">
      <t>zhuan p</t>
    </rPh>
    <phoneticPr fontId="2" type="noConversion"/>
  </si>
  <si>
    <t>收据</t>
    <rPh sb="0" eb="1">
      <t>shou ju</t>
    </rPh>
    <phoneticPr fontId="2" type="noConversion"/>
  </si>
  <si>
    <t>专票3%</t>
    <rPh sb="0" eb="1">
      <t>zhuan p</t>
    </rPh>
    <phoneticPr fontId="2" type="noConversion"/>
  </si>
  <si>
    <t>普票</t>
    <rPh sb="0" eb="1">
      <t>pu piao</t>
    </rPh>
    <phoneticPr fontId="2" type="noConversion"/>
  </si>
  <si>
    <t>专票</t>
    <rPh sb="0" eb="1">
      <t>zhaun p</t>
    </rPh>
    <phoneticPr fontId="2" type="noConversion"/>
  </si>
  <si>
    <t>合计</t>
    <rPh sb="0" eb="1">
      <t>he ji</t>
    </rPh>
    <phoneticPr fontId="2" type="noConversion"/>
  </si>
  <si>
    <t>实际付款金额</t>
    <rPh sb="0" eb="1">
      <t>shi ji</t>
    </rPh>
    <rPh sb="2" eb="3">
      <t>fu kaun</t>
    </rPh>
    <rPh sb="4" eb="5">
      <t>jin e</t>
    </rPh>
    <phoneticPr fontId="2" type="noConversion"/>
  </si>
  <si>
    <t>结算不含增值税金额</t>
    <rPh sb="0" eb="1">
      <t>jie suan</t>
    </rPh>
    <rPh sb="2" eb="3">
      <t>bu han shui</t>
    </rPh>
    <rPh sb="4" eb="5">
      <t>zeng zhi shui</t>
    </rPh>
    <rPh sb="7" eb="8">
      <t>jin e</t>
    </rPh>
    <phoneticPr fontId="2" type="noConversion"/>
  </si>
  <si>
    <t>第三方费用合计</t>
    <rPh sb="0" eb="1">
      <t>di san fnag</t>
    </rPh>
    <rPh sb="3" eb="4">
      <t>fei yong</t>
    </rPh>
    <rPh sb="5" eb="6">
      <t>he ji</t>
    </rPh>
    <phoneticPr fontId="2" type="noConversion"/>
  </si>
  <si>
    <t>康辉+6%</t>
    <rPh sb="0" eb="1">
      <t>kang hui</t>
    </rPh>
    <phoneticPr fontId="2" type="noConversion"/>
  </si>
  <si>
    <t>结算总金额</t>
    <rPh sb="0" eb="1">
      <t>jie suan</t>
    </rPh>
    <rPh sb="2" eb="3">
      <t>zong jin e</t>
    </rPh>
    <phoneticPr fontId="2" type="noConversion"/>
  </si>
  <si>
    <t>Rise 4 All</t>
    <phoneticPr fontId="2" type="noConversion"/>
  </si>
  <si>
    <t>Cycle Meeting</t>
    <phoneticPr fontId="2" type="noConversion"/>
  </si>
  <si>
    <t>40周年</t>
    <rPh sb="2" eb="3">
      <t>zhou nian</t>
    </rPh>
    <phoneticPr fontId="2" type="noConversion"/>
  </si>
  <si>
    <t>第三方康辉（不含税）</t>
    <rPh sb="0" eb="1">
      <t>di san fnag</t>
    </rPh>
    <rPh sb="3" eb="4">
      <t>kang hui</t>
    </rPh>
    <rPh sb="6" eb="7">
      <t>bu han shui</t>
    </rPh>
    <phoneticPr fontId="2" type="noConversion"/>
  </si>
  <si>
    <t>87.5%康辉</t>
    <rPh sb="5" eb="6">
      <t>kang hui</t>
    </rPh>
    <phoneticPr fontId="2" type="noConversion"/>
  </si>
  <si>
    <t>伯乐仕付款</t>
    <rPh sb="0" eb="1">
      <t>bo le shi</t>
    </rPh>
    <rPh sb="3" eb="4">
      <t>fu kuan</t>
    </rPh>
    <phoneticPr fontId="2" type="noConversion"/>
  </si>
  <si>
    <t>付款给康辉</t>
    <rPh sb="0" eb="1">
      <t>fu kuan</t>
    </rPh>
    <rPh sb="2" eb="3">
      <t>gei</t>
    </rPh>
    <rPh sb="3" eb="4">
      <t>kang hui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</si>
</sst>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3" x14ac:knownFonts="1">
    <font>
      <sz val="12"/>
      <color theme="1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sz val="9"/>
      <name val="DengXian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176" fontId="1" fillId="6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topLeftCell="A6" workbookViewId="0">
      <selection activeCell="C23" sqref="C23"/>
    </sheetView>
  </sheetViews>
  <sheetFormatPr baseColWidth="10" defaultRowHeight="28" customHeight="1" x14ac:dyDescent="0.25"/>
  <cols>
    <col min="1" max="1" width="10.83203125" style="2"/>
    <col min="2" max="2" width="33.1640625" style="2" customWidth="1"/>
    <col min="3" max="3" width="16.1640625" style="2" customWidth="1"/>
    <col min="4" max="4" width="11" style="2" customWidth="1"/>
    <col min="5" max="5" width="21" style="2" customWidth="1"/>
    <col min="6" max="6" width="10.83203125" style="2"/>
    <col min="7" max="7" width="11.83203125" style="2" bestFit="1" customWidth="1"/>
    <col min="8" max="16384" width="10.83203125" style="2"/>
  </cols>
  <sheetData>
    <row r="2" spans="1:7" ht="28" customHeight="1" x14ac:dyDescent="0.25">
      <c r="B2" s="1" t="s">
        <v>5</v>
      </c>
      <c r="C2" s="2" t="s">
        <v>15</v>
      </c>
      <c r="D2" s="2" t="s">
        <v>6</v>
      </c>
      <c r="E2" s="2" t="s">
        <v>16</v>
      </c>
    </row>
    <row r="3" spans="1:7" ht="28" customHeight="1" x14ac:dyDescent="0.25">
      <c r="A3" s="2">
        <v>1</v>
      </c>
      <c r="B3" s="2" t="s">
        <v>7</v>
      </c>
      <c r="C3" s="4">
        <v>14000</v>
      </c>
      <c r="D3" s="2" t="s">
        <v>9</v>
      </c>
      <c r="E3" s="4">
        <f>C3/1.06</f>
        <v>13207.54716981132</v>
      </c>
    </row>
    <row r="4" spans="1:7" ht="28" customHeight="1" x14ac:dyDescent="0.25">
      <c r="A4" s="2">
        <v>2</v>
      </c>
      <c r="B4" s="2" t="s">
        <v>8</v>
      </c>
      <c r="C4" s="4">
        <v>2240</v>
      </c>
      <c r="D4" s="2" t="s">
        <v>10</v>
      </c>
      <c r="E4" s="4">
        <v>2240</v>
      </c>
    </row>
    <row r="5" spans="1:7" ht="28" customHeight="1" x14ac:dyDescent="0.25">
      <c r="A5" s="2">
        <v>3</v>
      </c>
      <c r="B5" s="2" t="s">
        <v>0</v>
      </c>
      <c r="C5" s="4">
        <v>32835</v>
      </c>
      <c r="D5" s="2" t="s">
        <v>11</v>
      </c>
      <c r="E5" s="4">
        <v>36893.199999999997</v>
      </c>
    </row>
    <row r="6" spans="1:7" ht="28" customHeight="1" x14ac:dyDescent="0.25">
      <c r="A6" s="2">
        <v>4</v>
      </c>
      <c r="B6" s="2" t="s">
        <v>1</v>
      </c>
      <c r="C6" s="4">
        <v>35359.75</v>
      </c>
      <c r="D6" s="2" t="s">
        <v>12</v>
      </c>
      <c r="E6" s="4">
        <v>35359.75</v>
      </c>
    </row>
    <row r="7" spans="1:7" ht="28" customHeight="1" x14ac:dyDescent="0.25">
      <c r="A7" s="2">
        <v>5</v>
      </c>
      <c r="B7" s="2" t="s">
        <v>2</v>
      </c>
      <c r="C7" s="4">
        <v>21369.200000000001</v>
      </c>
      <c r="D7" s="2" t="s">
        <v>13</v>
      </c>
      <c r="E7" s="4">
        <v>20160</v>
      </c>
    </row>
    <row r="8" spans="1:7" ht="28" customHeight="1" x14ac:dyDescent="0.25">
      <c r="A8" s="2">
        <v>6</v>
      </c>
      <c r="B8" s="2" t="s">
        <v>3</v>
      </c>
      <c r="C8" s="4">
        <v>28000</v>
      </c>
      <c r="D8" s="2" t="s">
        <v>11</v>
      </c>
      <c r="E8" s="4">
        <v>27184.47</v>
      </c>
    </row>
    <row r="9" spans="1:7" ht="28" customHeight="1" x14ac:dyDescent="0.25">
      <c r="A9" s="2">
        <v>7</v>
      </c>
      <c r="B9" s="2" t="s">
        <v>4</v>
      </c>
      <c r="C9" s="4">
        <v>219750</v>
      </c>
      <c r="D9" s="2" t="s">
        <v>12</v>
      </c>
      <c r="E9" s="4">
        <v>219750</v>
      </c>
    </row>
    <row r="10" spans="1:7" ht="28" customHeight="1" x14ac:dyDescent="0.25">
      <c r="A10" s="10" t="s">
        <v>14</v>
      </c>
      <c r="B10" s="10"/>
      <c r="C10" s="4">
        <f>SUM(C3:C9)</f>
        <v>353553.95</v>
      </c>
      <c r="E10" s="4">
        <f>SUM(E3:E9)</f>
        <v>354794.96716981131</v>
      </c>
    </row>
    <row r="11" spans="1:7" ht="28" customHeight="1" x14ac:dyDescent="0.25">
      <c r="A11" s="3"/>
      <c r="B11" s="3"/>
      <c r="C11" s="4"/>
      <c r="E11" s="4"/>
    </row>
    <row r="12" spans="1:7" ht="28" customHeight="1" x14ac:dyDescent="0.25">
      <c r="B12" s="5" t="s">
        <v>17</v>
      </c>
      <c r="C12" s="4">
        <f>2065323.5+249500.47</f>
        <v>2314823.9700000002</v>
      </c>
    </row>
    <row r="13" spans="1:7" ht="28" customHeight="1" x14ac:dyDescent="0.25">
      <c r="A13" s="2">
        <v>1</v>
      </c>
      <c r="B13" s="2" t="s">
        <v>23</v>
      </c>
      <c r="C13" s="4">
        <f>C12-E10</f>
        <v>1960029.002830189</v>
      </c>
    </row>
    <row r="14" spans="1:7" ht="28" customHeight="1" x14ac:dyDescent="0.25">
      <c r="A14" s="8">
        <v>2</v>
      </c>
      <c r="B14" s="8" t="s">
        <v>18</v>
      </c>
      <c r="C14" s="9">
        <f>C13*1.06</f>
        <v>2077630.7430000005</v>
      </c>
    </row>
    <row r="16" spans="1:7" ht="28" customHeight="1" x14ac:dyDescent="0.25">
      <c r="B16" s="6" t="s">
        <v>19</v>
      </c>
      <c r="C16" s="4">
        <f>C17+C18+C19</f>
        <v>2789104.23</v>
      </c>
      <c r="G16" s="4"/>
    </row>
    <row r="17" spans="1:5" ht="28" customHeight="1" x14ac:dyDescent="0.25">
      <c r="A17" s="2">
        <v>1</v>
      </c>
      <c r="B17" s="2" t="s">
        <v>20</v>
      </c>
      <c r="C17" s="4">
        <v>305174</v>
      </c>
    </row>
    <row r="18" spans="1:5" ht="28" customHeight="1" x14ac:dyDescent="0.25">
      <c r="A18" s="2">
        <v>2</v>
      </c>
      <c r="B18" s="2" t="s">
        <v>21</v>
      </c>
      <c r="C18" s="4">
        <v>2477390.0299999998</v>
      </c>
    </row>
    <row r="19" spans="1:5" ht="28" customHeight="1" x14ac:dyDescent="0.25">
      <c r="A19" s="2">
        <v>3</v>
      </c>
      <c r="B19" s="2" t="s">
        <v>22</v>
      </c>
      <c r="C19" s="4">
        <v>6540.2</v>
      </c>
    </row>
    <row r="21" spans="1:5" ht="28" customHeight="1" x14ac:dyDescent="0.25">
      <c r="B21" s="7" t="s">
        <v>24</v>
      </c>
      <c r="C21" s="4">
        <f>C16*0.875</f>
        <v>2440466.2012499999</v>
      </c>
      <c r="E21" s="4"/>
    </row>
    <row r="22" spans="1:5" ht="28" customHeight="1" x14ac:dyDescent="0.25">
      <c r="B22" s="2" t="s">
        <v>25</v>
      </c>
      <c r="C22" s="4">
        <f>C10</f>
        <v>353553.95</v>
      </c>
    </row>
    <row r="23" spans="1:5" ht="28" customHeight="1" x14ac:dyDescent="0.25">
      <c r="A23" s="8"/>
      <c r="B23" s="8" t="s">
        <v>26</v>
      </c>
      <c r="C23" s="9">
        <f>C21-C22</f>
        <v>2086912.25125</v>
      </c>
    </row>
    <row r="24" spans="1:5" ht="28" customHeight="1" x14ac:dyDescent="0.25">
      <c r="C24" s="4"/>
    </row>
  </sheetData>
  <mergeCells count="1">
    <mergeCell ref="A10:B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2018-12-04T06:55:34Z</dcterms:created>
  <dcterms:modified xsi:type="dcterms:W3CDTF">2018-12-06T03:09:44Z</dcterms:modified>
</cp:coreProperties>
</file>