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7755"/>
  </bookViews>
  <sheets>
    <sheet name="试驾旅行社" sheetId="16" r:id="rId1"/>
  </sheets>
  <definedNames>
    <definedName name="CLIENTMEDIA">#REF!</definedName>
    <definedName name="_xlnm.Print_Area" localSheetId="0">试驾旅行社!$A$1:$H$34</definedName>
    <definedName name="_xlnm.Print_Titles" localSheetId="0">试驾旅行社!$1:$7</definedName>
  </definedNames>
  <calcPr calcId="125725" concurrentCalc="0"/>
</workbook>
</file>

<file path=xl/calcChain.xml><?xml version="1.0" encoding="utf-8"?>
<calcChain xmlns="http://schemas.openxmlformats.org/spreadsheetml/2006/main">
  <c r="G24" i="16"/>
  <c r="G13"/>
  <c r="G25"/>
  <c r="G23"/>
  <c r="G26"/>
  <c r="G27"/>
  <c r="G18"/>
  <c r="G19"/>
  <c r="G20"/>
  <c r="G22"/>
  <c r="G28"/>
  <c r="G10"/>
  <c r="G11"/>
  <c r="G12"/>
  <c r="G14"/>
  <c r="G16"/>
  <c r="G17"/>
  <c r="G30"/>
  <c r="G31"/>
  <c r="G32"/>
  <c r="G33"/>
  <c r="G34"/>
</calcChain>
</file>

<file path=xl/sharedStrings.xml><?xml version="1.0" encoding="utf-8"?>
<sst xmlns="http://schemas.openxmlformats.org/spreadsheetml/2006/main" count="56" uniqueCount="54">
  <si>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</si>
  <si>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</si>
  <si>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</si>
  <si>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</si>
  <si>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</si>
  <si>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</si>
  <si>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</si>
  <si>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</si>
  <si>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3" type="noConversion"/>
  </si>
  <si>
    <t>大巴需求（根据媒体具体航班调整需求）</t>
    <phoneticPr fontId="3" type="noConversion"/>
  </si>
  <si>
    <t>媒体相关</t>
    <phoneticPr fontId="3" type="noConversion"/>
  </si>
  <si>
    <t xml:space="preserve">VENUE:                  </t>
    <phoneticPr fontId="3" type="noConversion"/>
  </si>
  <si>
    <t xml:space="preserve">Project No:               </t>
    <phoneticPr fontId="3" type="noConversion"/>
  </si>
  <si>
    <t>备注</t>
    <phoneticPr fontId="3" type="noConversion"/>
  </si>
  <si>
    <t>公付房费</t>
    <phoneticPr fontId="3" type="noConversion"/>
  </si>
  <si>
    <t>媒体用餐</t>
    <phoneticPr fontId="3" type="noConversion"/>
  </si>
  <si>
    <t>用餐</t>
    <phoneticPr fontId="3" type="noConversion"/>
  </si>
  <si>
    <t>酒店相关：安徽广德木子度假村</t>
    <phoneticPr fontId="3" type="noConversion"/>
  </si>
  <si>
    <t>自付房费（含增值税）</t>
    <phoneticPr fontId="3" type="noConversion"/>
  </si>
  <si>
    <t>SGM工作人员自付</t>
    <phoneticPr fontId="3" type="noConversion"/>
  </si>
  <si>
    <t>媒体用餐</t>
    <phoneticPr fontId="3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</si>
  <si>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5、环境：干净、舒适、相对安静（尤其针是媒体）媒体房间尽量保证大床房，房型统一
6、客房数量：确定好数量后允许再上下浮动10％
7、欢迎水果</t>
    <phoneticPr fontId="3" type="noConversion"/>
  </si>
  <si>
    <t>广德</t>
    <phoneticPr fontId="3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</si>
  <si>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</si>
  <si>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3" type="noConversion"/>
  </si>
  <si>
    <t>总计（不含增值税6%）</t>
    <phoneticPr fontId="3" type="noConversion"/>
  </si>
  <si>
    <t>新增</t>
    <phoneticPr fontId="3" type="noConversion"/>
  </si>
  <si>
    <t>媒体费用&amp;工作人员</t>
    <phoneticPr fontId="3" type="noConversion"/>
  </si>
  <si>
    <t>凯迪拉克广德试驾</t>
    <phoneticPr fontId="3" type="noConversion"/>
  </si>
  <si>
    <t>2018年8.6-8.9</t>
    <phoneticPr fontId="3" type="noConversion"/>
  </si>
  <si>
    <t>8月7日-8月10日 大床房（含单早，服务费，宽带费用）</t>
    <phoneticPr fontId="3" type="noConversion"/>
  </si>
  <si>
    <t>8月6日-8月10日 标间（含服务费，宽带费用）工作人员住房</t>
    <phoneticPr fontId="3" type="noConversion"/>
  </si>
  <si>
    <t>8月7日-8月9日 大床房（含服务费，宽带费用）</t>
    <phoneticPr fontId="3" type="noConversion"/>
  </si>
  <si>
    <t>欢迎水果</t>
    <phoneticPr fontId="3" type="noConversion"/>
  </si>
  <si>
    <t>8月8日午餐广德食堂</t>
    <phoneticPr fontId="3" type="noConversion"/>
  </si>
  <si>
    <t>8月9日午餐广德食堂</t>
    <phoneticPr fontId="3" type="noConversion"/>
  </si>
  <si>
    <t>8月8日晚餐</t>
    <phoneticPr fontId="3" type="noConversion"/>
  </si>
  <si>
    <t>8月9日晚餐</t>
    <phoneticPr fontId="3" type="noConversion"/>
  </si>
  <si>
    <t>媒体交通费报销</t>
    <phoneticPr fontId="3" type="noConversion"/>
  </si>
  <si>
    <t>增值税6&amp;可抵扣</t>
    <phoneticPr fontId="3" type="noConversion"/>
  </si>
  <si>
    <t>gl8（两年内新车、车况良好）</t>
    <phoneticPr fontId="3" type="noConversion"/>
  </si>
  <si>
    <t>司机住宿</t>
    <phoneticPr fontId="3" type="noConversion"/>
  </si>
  <si>
    <t>8月8日-8月10日 大床房（含服务费，宽带费用）</t>
    <phoneticPr fontId="3" type="noConversion"/>
  </si>
  <si>
    <t>8月7日gl8</t>
    <phoneticPr fontId="3" type="noConversion"/>
  </si>
  <si>
    <t>gl8（两年内新车、车况良好）</t>
    <phoneticPr fontId="3" type="noConversion"/>
  </si>
  <si>
    <t>早上7点30，酒店--厂区，晚上17点30厂区--酒店</t>
    <phoneticPr fontId="3" type="noConversion"/>
  </si>
  <si>
    <t>8月8日-9日考斯特接送</t>
    <phoneticPr fontId="3" type="noConversion"/>
  </si>
  <si>
    <t>8月8-9号gl8</t>
    <phoneticPr fontId="3" type="noConversion"/>
  </si>
  <si>
    <t>8月10日gl8</t>
    <phoneticPr fontId="3" type="noConversion"/>
  </si>
  <si>
    <t>8月7日晚餐</t>
    <phoneticPr fontId="3" type="noConversion"/>
  </si>
  <si>
    <t>8月9号gl8</t>
    <phoneticPr fontId="3" type="noConversion"/>
  </si>
  <si>
    <t>gl8（两年内新车、车况良好）</t>
    <phoneticPr fontId="3" type="noConversion"/>
  </si>
  <si>
    <t>8月8-9号gl8（南站-木子-南站）</t>
    <phoneticPr fontId="3" type="noConversion"/>
  </si>
  <si>
    <t>8月10日标间虹桥中航泊悦酒店</t>
    <phoneticPr fontId="3" type="noConversion"/>
  </si>
</sst>
</file>

<file path=xl/styles.xml><?xml version="1.0" encoding="utf-8"?>
<styleSheet xmlns="http://schemas.openxmlformats.org/spreadsheetml/2006/main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7" formatCode="#,##0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0_ "/>
    <numFmt numFmtId="183" formatCode="[$¥-804]#,##0_);[Red]\([$¥-804]#,##0\)"/>
    <numFmt numFmtId="184" formatCode="[$¥-804]#,##0;[Red][$¥-804]#,##0"/>
  </numFmts>
  <fonts count="46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>
      <alignment vertical="center"/>
    </xf>
    <xf numFmtId="183" fontId="23" fillId="0" borderId="0" applyNumberFormat="0" applyFill="0" applyBorder="0" applyAlignment="0" applyProtection="0"/>
    <xf numFmtId="183" fontId="23" fillId="0" borderId="0" applyNumberFormat="0" applyFill="0" applyBorder="0" applyAlignment="0" applyProtection="0"/>
    <xf numFmtId="0" fontId="23" fillId="0" borderId="0" applyNumberFormat="0" applyFont="0" applyFill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183" fontId="4" fillId="0" borderId="0">
      <alignment horizontal="justify" vertical="justify" textRotation="127" wrapText="1"/>
      <protection hidden="1"/>
    </xf>
    <xf numFmtId="183" fontId="39" fillId="0" borderId="0">
      <alignment horizontal="justify" vertical="justify" textRotation="127" wrapText="1"/>
      <protection hidden="1"/>
    </xf>
    <xf numFmtId="0" fontId="4" fillId="0" borderId="0"/>
    <xf numFmtId="0" fontId="23" fillId="0" borderId="0"/>
    <xf numFmtId="183" fontId="23" fillId="0" borderId="0"/>
    <xf numFmtId="183" fontId="23" fillId="0" borderId="0" applyBorder="0"/>
    <xf numFmtId="183" fontId="23" fillId="0" borderId="0" applyBorder="0"/>
    <xf numFmtId="183" fontId="23" fillId="0" borderId="0"/>
    <xf numFmtId="183" fontId="23" fillId="0" borderId="0"/>
    <xf numFmtId="183" fontId="23" fillId="0" borderId="0"/>
    <xf numFmtId="183" fontId="23" fillId="0" borderId="0"/>
    <xf numFmtId="0" fontId="23" fillId="0" borderId="0"/>
    <xf numFmtId="183" fontId="23" fillId="0" borderId="0"/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183" fontId="40" fillId="0" borderId="0"/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17" borderId="0" applyNumberFormat="0" applyBorder="0" applyProtection="0">
      <alignment vertical="center"/>
    </xf>
    <xf numFmtId="0" fontId="7" fillId="18" borderId="0" applyNumberFormat="0" applyBorder="0" applyProtection="0">
      <alignment vertical="center"/>
    </xf>
    <xf numFmtId="0" fontId="7" fillId="19" borderId="0" applyNumberFormat="0" applyBorder="0" applyProtection="0">
      <alignment vertical="center"/>
    </xf>
    <xf numFmtId="0" fontId="7" fillId="20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9" fillId="22" borderId="1" applyNumberFormat="0" applyProtection="0">
      <alignment vertical="center"/>
    </xf>
    <xf numFmtId="0" fontId="10" fillId="23" borderId="2" applyNumberFormat="0" applyProtection="0">
      <alignment vertical="center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1" fillId="0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3" fillId="0" borderId="3" applyNumberFormat="0" applyProtection="0">
      <alignment vertical="center"/>
    </xf>
    <xf numFmtId="0" fontId="14" fillId="0" borderId="4" applyNumberFormat="0" applyProtection="0">
      <alignment vertical="center"/>
    </xf>
    <xf numFmtId="0" fontId="15" fillId="0" borderId="5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7" borderId="1" applyNumberFormat="0" applyProtection="0">
      <alignment vertical="center"/>
    </xf>
    <xf numFmtId="0" fontId="17" fillId="0" borderId="6" applyNumberFormat="0" applyProtection="0">
      <alignment vertical="center"/>
    </xf>
    <xf numFmtId="0" fontId="18" fillId="24" borderId="0" applyNumberFormat="0" applyBorder="0" applyProtection="0">
      <alignment vertical="center"/>
    </xf>
    <xf numFmtId="0" fontId="27" fillId="0" borderId="0"/>
    <xf numFmtId="0" fontId="1" fillId="0" borderId="0"/>
    <xf numFmtId="0" fontId="41" fillId="0" borderId="0"/>
    <xf numFmtId="183" fontId="1" fillId="0" borderId="0"/>
    <xf numFmtId="0" fontId="41" fillId="0" borderId="0"/>
    <xf numFmtId="0" fontId="23" fillId="0" borderId="0">
      <alignment vertical="center"/>
    </xf>
    <xf numFmtId="0" fontId="23" fillId="0" borderId="0">
      <alignment vertical="center"/>
    </xf>
    <xf numFmtId="0" fontId="41" fillId="0" borderId="0"/>
    <xf numFmtId="0" fontId="23" fillId="0" borderId="0">
      <alignment vertical="center"/>
    </xf>
    <xf numFmtId="44" fontId="42" fillId="0" borderId="0"/>
    <xf numFmtId="44" fontId="42" fillId="0" borderId="0"/>
    <xf numFmtId="44" fontId="42" fillId="0" borderId="0"/>
    <xf numFmtId="44" fontId="42" fillId="0" borderId="0"/>
    <xf numFmtId="184" fontId="42" fillId="0" borderId="0"/>
    <xf numFmtId="183" fontId="42" fillId="0" borderId="0"/>
    <xf numFmtId="0" fontId="23" fillId="25" borderId="7" applyNumberFormat="0" applyProtection="0">
      <alignment vertical="center"/>
    </xf>
    <xf numFmtId="0" fontId="19" fillId="22" borderId="8" applyNumberFormat="0" applyProtection="0">
      <alignment vertical="center"/>
    </xf>
    <xf numFmtId="0" fontId="4" fillId="0" borderId="0"/>
    <xf numFmtId="180" fontId="4" fillId="0" borderId="0"/>
    <xf numFmtId="0" fontId="4" fillId="0" borderId="0"/>
    <xf numFmtId="0" fontId="29" fillId="0" borderId="0"/>
    <xf numFmtId="0" fontId="20" fillId="0" borderId="0" applyNumberFormat="0" applyBorder="0" applyProtection="0">
      <alignment vertical="center"/>
    </xf>
    <xf numFmtId="0" fontId="21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3" fontId="1" fillId="0" borderId="0"/>
    <xf numFmtId="183" fontId="42" fillId="0" borderId="0"/>
    <xf numFmtId="44" fontId="42" fillId="0" borderId="0"/>
    <xf numFmtId="44" fontId="42" fillId="0" borderId="0"/>
    <xf numFmtId="183" fontId="42" fillId="0" borderId="0"/>
    <xf numFmtId="183" fontId="1" fillId="0" borderId="0">
      <alignment vertical="center"/>
    </xf>
    <xf numFmtId="183" fontId="42" fillId="0" borderId="0"/>
    <xf numFmtId="183" fontId="42" fillId="0" borderId="0"/>
    <xf numFmtId="0" fontId="23" fillId="0" borderId="0">
      <alignment vertical="center"/>
    </xf>
    <xf numFmtId="0" fontId="23" fillId="0" borderId="0"/>
    <xf numFmtId="183" fontId="1" fillId="0" borderId="0">
      <alignment vertical="center"/>
    </xf>
    <xf numFmtId="183" fontId="42" fillId="0" borderId="0"/>
    <xf numFmtId="183" fontId="23" fillId="0" borderId="0" applyBorder="0"/>
    <xf numFmtId="183" fontId="42" fillId="0" borderId="0"/>
    <xf numFmtId="44" fontId="42" fillId="0" borderId="0"/>
    <xf numFmtId="44" fontId="42" fillId="0" borderId="0"/>
    <xf numFmtId="44" fontId="42" fillId="0" borderId="0"/>
    <xf numFmtId="44" fontId="42" fillId="0" borderId="0"/>
    <xf numFmtId="183" fontId="1" fillId="0" borderId="0">
      <alignment vertical="center"/>
    </xf>
    <xf numFmtId="183" fontId="1" fillId="0" borderId="0">
      <alignment vertical="center"/>
    </xf>
    <xf numFmtId="183" fontId="42" fillId="0" borderId="0"/>
    <xf numFmtId="183" fontId="1" fillId="0" borderId="0">
      <alignment vertical="center"/>
    </xf>
    <xf numFmtId="183" fontId="42" fillId="0" borderId="0"/>
    <xf numFmtId="183" fontId="41" fillId="0" borderId="0">
      <alignment vertical="center"/>
    </xf>
    <xf numFmtId="0" fontId="45" fillId="0" borderId="0">
      <alignment vertical="center"/>
    </xf>
    <xf numFmtId="183" fontId="23" fillId="0" borderId="0">
      <alignment vertical="center"/>
    </xf>
    <xf numFmtId="183" fontId="42" fillId="0" borderId="0"/>
    <xf numFmtId="183" fontId="1" fillId="0" borderId="0">
      <alignment vertical="center"/>
    </xf>
    <xf numFmtId="183" fontId="23" fillId="0" borderId="0" applyBorder="0"/>
    <xf numFmtId="183" fontId="23" fillId="0" borderId="0" applyBorder="0"/>
    <xf numFmtId="183" fontId="42" fillId="0" borderId="0"/>
    <xf numFmtId="182" fontId="42" fillId="0" borderId="0"/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0" fontId="27" fillId="0" borderId="0"/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183" fontId="1" fillId="0" borderId="0">
      <alignment vertical="center"/>
    </xf>
    <xf numFmtId="0" fontId="23" fillId="0" borderId="0"/>
    <xf numFmtId="183" fontId="1" fillId="0" borderId="0">
      <alignment vertical="center"/>
    </xf>
    <xf numFmtId="183" fontId="1" fillId="0" borderId="0">
      <alignment vertical="center"/>
    </xf>
    <xf numFmtId="183" fontId="43" fillId="0" borderId="0" applyNumberFormat="0" applyFill="0" applyBorder="0" applyAlignment="0" applyProtection="0">
      <alignment vertical="top"/>
      <protection locked="0"/>
    </xf>
    <xf numFmtId="183" fontId="44" fillId="0" borderId="0" applyNumberFormat="0" applyFill="0" applyBorder="0" applyAlignment="0" applyProtection="0">
      <alignment vertical="top"/>
      <protection locked="0"/>
    </xf>
    <xf numFmtId="183" fontId="44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9" fillId="26" borderId="1" applyNumberFormat="0" applyAlignment="0" applyProtection="0">
      <alignment vertical="center"/>
    </xf>
    <xf numFmtId="0" fontId="10" fillId="23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183" fontId="1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/>
    <xf numFmtId="183" fontId="29" fillId="0" borderId="0"/>
    <xf numFmtId="0" fontId="4" fillId="0" borderId="0" applyNumberFormat="0" applyBorder="0" applyAlignment="0" applyProtection="0">
      <alignment vertical="center"/>
    </xf>
    <xf numFmtId="0" fontId="23" fillId="25" borderId="7" applyNumberFormat="0" applyFont="0" applyAlignment="0" applyProtection="0">
      <alignment vertical="center"/>
    </xf>
  </cellStyleXfs>
  <cellXfs count="72">
    <xf numFmtId="0" fontId="0" fillId="0" borderId="0" xfId="0">
      <alignment vertical="center"/>
    </xf>
    <xf numFmtId="0" fontId="24" fillId="26" borderId="0" xfId="100" applyFont="1" applyFill="1" applyAlignment="1">
      <alignment horizontal="center" vertical="center"/>
    </xf>
    <xf numFmtId="0" fontId="24" fillId="26" borderId="0" xfId="100" applyFont="1" applyFill="1" applyAlignment="1">
      <alignment vertical="center" wrapText="1"/>
    </xf>
    <xf numFmtId="0" fontId="24" fillId="26" borderId="0" xfId="100" applyFont="1" applyFill="1">
      <alignment vertical="center"/>
    </xf>
    <xf numFmtId="0" fontId="24" fillId="26" borderId="0" xfId="100" applyFont="1" applyFill="1" applyAlignment="1">
      <alignment horizontal="left" vertical="center"/>
    </xf>
    <xf numFmtId="57" fontId="24" fillId="26" borderId="0" xfId="100" applyNumberFormat="1" applyFont="1" applyFill="1" applyAlignment="1">
      <alignment horizontal="left" vertical="center"/>
    </xf>
    <xf numFmtId="0" fontId="26" fillId="26" borderId="0" xfId="100" applyFont="1" applyFill="1" applyAlignment="1">
      <alignment horizontal="center" vertical="center"/>
    </xf>
    <xf numFmtId="0" fontId="25" fillId="22" borderId="13" xfId="100" applyFont="1" applyFill="1" applyBorder="1" applyAlignment="1">
      <alignment horizontal="left" vertical="center" wrapText="1"/>
    </xf>
    <xf numFmtId="0" fontId="25" fillId="22" borderId="13" xfId="100" applyFont="1" applyFill="1" applyBorder="1" applyAlignment="1">
      <alignment horizontal="center" vertical="center" wrapText="1"/>
    </xf>
    <xf numFmtId="0" fontId="24" fillId="23" borderId="13" xfId="100" applyFont="1" applyFill="1" applyBorder="1" applyAlignment="1">
      <alignment horizontal="center" vertical="center" wrapText="1"/>
    </xf>
    <xf numFmtId="0" fontId="24" fillId="26" borderId="0" xfId="100" applyFont="1" applyFill="1" applyAlignment="1">
      <alignment vertical="center"/>
    </xf>
    <xf numFmtId="181" fontId="24" fillId="26" borderId="0" xfId="100" applyNumberFormat="1" applyFont="1" applyFill="1" applyAlignment="1">
      <alignment horizontal="center" vertical="center"/>
    </xf>
    <xf numFmtId="181" fontId="25" fillId="26" borderId="13" xfId="100" applyNumberFormat="1" applyFont="1" applyFill="1" applyBorder="1" applyAlignment="1">
      <alignment horizontal="center" vertical="center"/>
    </xf>
    <xf numFmtId="181" fontId="25" fillId="22" borderId="13" xfId="100" applyNumberFormat="1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center" vertical="center" wrapText="1"/>
    </xf>
    <xf numFmtId="0" fontId="25" fillId="26" borderId="13" xfId="100" applyFont="1" applyFill="1" applyBorder="1" applyAlignment="1">
      <alignment horizontal="center" vertical="center" wrapText="1"/>
    </xf>
    <xf numFmtId="0" fontId="24" fillId="26" borderId="0" xfId="0" applyNumberFormat="1" applyFont="1" applyFill="1" applyBorder="1" applyAlignment="1">
      <alignment vertical="center"/>
    </xf>
    <xf numFmtId="181" fontId="35" fillId="7" borderId="13" xfId="0" applyNumberFormat="1" applyFont="1" applyFill="1" applyBorder="1" applyAlignment="1">
      <alignment horizontal="center" vertical="center"/>
    </xf>
    <xf numFmtId="0" fontId="35" fillId="7" borderId="13" xfId="0" applyNumberFormat="1" applyFont="1" applyFill="1" applyBorder="1" applyAlignment="1">
      <alignment horizontal="center" vertical="center"/>
    </xf>
    <xf numFmtId="182" fontId="38" fillId="19" borderId="13" xfId="0" applyNumberFormat="1" applyFont="1" applyFill="1" applyBorder="1" applyAlignment="1">
      <alignment horizontal="center" vertical="center"/>
    </xf>
    <xf numFmtId="0" fontId="24" fillId="26" borderId="0" xfId="0" applyNumberFormat="1" applyFont="1" applyFill="1" applyBorder="1" applyAlignment="1">
      <alignment horizontal="center" vertical="center"/>
    </xf>
    <xf numFmtId="0" fontId="24" fillId="0" borderId="14" xfId="100" applyFont="1" applyFill="1" applyBorder="1" applyAlignment="1">
      <alignment horizontal="center" vertical="center" wrapText="1"/>
    </xf>
    <xf numFmtId="181" fontId="24" fillId="0" borderId="13" xfId="100" applyNumberFormat="1" applyFont="1" applyFill="1" applyBorder="1" applyAlignment="1">
      <alignment horizontal="center" vertical="center"/>
    </xf>
    <xf numFmtId="0" fontId="24" fillId="0" borderId="0" xfId="100" applyFont="1" applyFill="1" applyAlignment="1">
      <alignment horizontal="left" vertical="center"/>
    </xf>
    <xf numFmtId="0" fontId="24" fillId="0" borderId="0" xfId="100" applyFont="1" applyFill="1" applyAlignment="1">
      <alignment horizontal="center" vertical="center"/>
    </xf>
    <xf numFmtId="0" fontId="24" fillId="0" borderId="13" xfId="100" applyFont="1" applyFill="1" applyBorder="1" applyAlignment="1">
      <alignment vertical="center" wrapText="1"/>
    </xf>
    <xf numFmtId="0" fontId="24" fillId="0" borderId="17" xfId="100" applyFont="1" applyFill="1" applyBorder="1" applyAlignment="1">
      <alignment horizontal="left" vertical="center" wrapText="1"/>
    </xf>
    <xf numFmtId="181" fontId="24" fillId="0" borderId="13" xfId="100" applyNumberFormat="1" applyFont="1" applyFill="1" applyBorder="1" applyAlignment="1">
      <alignment horizontal="center" vertical="center" wrapText="1"/>
    </xf>
    <xf numFmtId="0" fontId="25" fillId="0" borderId="13" xfId="100" applyFont="1" applyFill="1" applyBorder="1" applyAlignment="1">
      <alignment horizontal="left" vertical="center" wrapText="1"/>
    </xf>
    <xf numFmtId="0" fontId="25" fillId="0" borderId="13" xfId="100" applyFont="1" applyFill="1" applyBorder="1" applyAlignment="1">
      <alignment vertical="center" wrapText="1"/>
    </xf>
    <xf numFmtId="181" fontId="25" fillId="0" borderId="13" xfId="100" applyNumberFormat="1" applyFont="1" applyFill="1" applyBorder="1" applyAlignment="1">
      <alignment horizontal="left" vertical="center" wrapText="1"/>
    </xf>
    <xf numFmtId="0" fontId="25" fillId="0" borderId="13" xfId="100" applyFont="1" applyFill="1" applyBorder="1" applyAlignment="1">
      <alignment horizontal="center" vertical="center" wrapText="1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left" vertical="center" wrapText="1"/>
    </xf>
    <xf numFmtId="0" fontId="24" fillId="0" borderId="15" xfId="100" applyFont="1" applyFill="1" applyBorder="1" applyAlignment="1">
      <alignment horizontal="center" vertical="center" wrapText="1"/>
    </xf>
    <xf numFmtId="0" fontId="24" fillId="0" borderId="15" xfId="100" applyFont="1" applyFill="1" applyBorder="1" applyAlignment="1">
      <alignment horizontal="left" vertical="center" wrapText="1"/>
    </xf>
    <xf numFmtId="0" fontId="24" fillId="27" borderId="13" xfId="100" applyFont="1" applyFill="1" applyBorder="1" applyAlignment="1">
      <alignment horizontal="left" vertical="center" wrapText="1"/>
    </xf>
    <xf numFmtId="177" fontId="24" fillId="27" borderId="13" xfId="100" applyNumberFormat="1" applyFont="1" applyFill="1" applyBorder="1" applyAlignment="1">
      <alignment horizontal="center" vertical="center"/>
    </xf>
    <xf numFmtId="181" fontId="24" fillId="27" borderId="13" xfId="100" applyNumberFormat="1" applyFont="1" applyFill="1" applyBorder="1" applyAlignment="1">
      <alignment horizontal="center" vertical="center"/>
    </xf>
    <xf numFmtId="0" fontId="24" fillId="27" borderId="13" xfId="100" applyFont="1" applyFill="1" applyBorder="1" applyAlignment="1">
      <alignment vertical="center" wrapText="1"/>
    </xf>
    <xf numFmtId="0" fontId="24" fillId="27" borderId="0" xfId="100" applyFont="1" applyFill="1" applyAlignment="1">
      <alignment horizontal="left" vertical="center"/>
    </xf>
    <xf numFmtId="0" fontId="24" fillId="27" borderId="0" xfId="100" applyFont="1" applyFill="1" applyAlignment="1">
      <alignment horizontal="center" vertical="center"/>
    </xf>
    <xf numFmtId="0" fontId="24" fillId="27" borderId="16" xfId="100" applyFont="1" applyFill="1" applyBorder="1" applyAlignment="1">
      <alignment horizontal="left" vertical="center" wrapText="1"/>
    </xf>
    <xf numFmtId="0" fontId="24" fillId="27" borderId="17" xfId="100" applyFont="1" applyFill="1" applyBorder="1" applyAlignment="1">
      <alignment horizontal="left" vertical="center" wrapText="1"/>
    </xf>
    <xf numFmtId="181" fontId="24" fillId="27" borderId="13" xfId="100" applyNumberFormat="1" applyFont="1" applyFill="1" applyBorder="1" applyAlignment="1">
      <alignment horizontal="center" vertical="center" wrapText="1"/>
    </xf>
    <xf numFmtId="0" fontId="24" fillId="27" borderId="13" xfId="100" applyFont="1" applyFill="1" applyBorder="1" applyAlignment="1">
      <alignment horizontal="center" vertical="center" wrapText="1"/>
    </xf>
    <xf numFmtId="58" fontId="24" fillId="27" borderId="13" xfId="116" applyNumberFormat="1" applyFont="1" applyFill="1" applyBorder="1" applyAlignment="1">
      <alignment horizontal="left" vertical="center" wrapText="1"/>
    </xf>
    <xf numFmtId="0" fontId="24" fillId="27" borderId="15" xfId="100" applyFont="1" applyFill="1" applyBorder="1" applyAlignment="1">
      <alignment horizontal="center" vertical="center" wrapText="1"/>
    </xf>
    <xf numFmtId="0" fontId="24" fillId="27" borderId="14" xfId="100" applyFont="1" applyFill="1" applyBorder="1" applyAlignment="1">
      <alignment horizontal="center" vertical="center" wrapText="1"/>
    </xf>
    <xf numFmtId="181" fontId="24" fillId="27" borderId="0" xfId="100" applyNumberFormat="1" applyFont="1" applyFill="1" applyAlignment="1">
      <alignment horizontal="left" vertical="center"/>
    </xf>
    <xf numFmtId="0" fontId="24" fillId="27" borderId="14" xfId="116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left" vertical="center" wrapText="1"/>
    </xf>
    <xf numFmtId="0" fontId="24" fillId="27" borderId="15" xfId="100" applyFont="1" applyFill="1" applyBorder="1" applyAlignment="1">
      <alignment vertical="center" wrapText="1"/>
    </xf>
    <xf numFmtId="181" fontId="24" fillId="26" borderId="0" xfId="100" applyNumberFormat="1" applyFont="1" applyFill="1" applyAlignment="1">
      <alignment horizontal="center" vertical="center"/>
    </xf>
    <xf numFmtId="0" fontId="24" fillId="27" borderId="13" xfId="116" applyFont="1" applyFill="1" applyBorder="1" applyAlignment="1">
      <alignment horizontal="left" vertical="center" wrapText="1"/>
    </xf>
    <xf numFmtId="0" fontId="24" fillId="26" borderId="0" xfId="100" applyFont="1" applyFill="1" applyAlignment="1">
      <alignment horizontal="center" vertical="center"/>
    </xf>
    <xf numFmtId="0" fontId="24" fillId="26" borderId="0" xfId="100" applyFont="1" applyFill="1" applyAlignment="1">
      <alignment horizontal="left" vertical="center" wrapText="1"/>
    </xf>
    <xf numFmtId="0" fontId="25" fillId="26" borderId="13" xfId="100" applyFont="1" applyFill="1" applyBorder="1" applyAlignment="1">
      <alignment horizontal="center" vertical="center" wrapText="1"/>
    </xf>
    <xf numFmtId="0" fontId="24" fillId="0" borderId="14" xfId="100" applyFont="1" applyFill="1" applyBorder="1" applyAlignment="1">
      <alignment horizontal="center" vertical="center" wrapText="1"/>
    </xf>
    <xf numFmtId="0" fontId="24" fillId="0" borderId="15" xfId="100" applyFont="1" applyFill="1" applyBorder="1" applyAlignment="1">
      <alignment horizontal="center" vertical="center" wrapText="1"/>
    </xf>
    <xf numFmtId="0" fontId="24" fillId="0" borderId="14" xfId="100" applyFont="1" applyFill="1" applyBorder="1" applyAlignment="1">
      <alignment horizontal="left" vertical="center" wrapText="1"/>
    </xf>
    <xf numFmtId="0" fontId="24" fillId="0" borderId="15" xfId="100" applyFont="1" applyFill="1" applyBorder="1" applyAlignment="1">
      <alignment horizontal="left" vertical="center" wrapText="1"/>
    </xf>
    <xf numFmtId="0" fontId="37" fillId="19" borderId="16" xfId="0" applyNumberFormat="1" applyFont="1" applyFill="1" applyBorder="1" applyAlignment="1">
      <alignment horizontal="center" vertical="center"/>
    </xf>
    <xf numFmtId="0" fontId="37" fillId="19" borderId="18" xfId="0" applyNumberFormat="1" applyFont="1" applyFill="1" applyBorder="1" applyAlignment="1">
      <alignment horizontal="center" vertical="center"/>
    </xf>
    <xf numFmtId="0" fontId="35" fillId="7" borderId="16" xfId="0" applyNumberFormat="1" applyFont="1" applyFill="1" applyBorder="1" applyAlignment="1">
      <alignment horizontal="center" vertical="center"/>
    </xf>
    <xf numFmtId="0" fontId="35" fillId="7" borderId="18" xfId="0" applyNumberFormat="1" applyFont="1" applyFill="1" applyBorder="1" applyAlignment="1">
      <alignment horizontal="center" vertical="center"/>
    </xf>
    <xf numFmtId="0" fontId="2" fillId="7" borderId="16" xfId="0" applyNumberFormat="1" applyFont="1" applyFill="1" applyBorder="1" applyAlignment="1">
      <alignment horizontal="center" vertical="center"/>
    </xf>
    <xf numFmtId="0" fontId="2" fillId="7" borderId="18" xfId="0" applyNumberFormat="1" applyFont="1" applyFill="1" applyBorder="1" applyAlignment="1">
      <alignment horizontal="center" vertical="center"/>
    </xf>
    <xf numFmtId="0" fontId="24" fillId="0" borderId="19" xfId="100" applyFont="1" applyFill="1" applyBorder="1" applyAlignment="1">
      <alignment horizontal="center" vertical="center" wrapText="1"/>
    </xf>
    <xf numFmtId="0" fontId="24" fillId="27" borderId="16" xfId="100" applyFont="1" applyFill="1" applyBorder="1" applyAlignment="1">
      <alignment horizontal="left" vertical="center" wrapText="1"/>
    </xf>
    <xf numFmtId="0" fontId="24" fillId="27" borderId="17" xfId="100" applyFont="1" applyFill="1" applyBorder="1" applyAlignment="1">
      <alignment horizontal="left" vertical="center" wrapText="1"/>
    </xf>
    <xf numFmtId="0" fontId="1" fillId="7" borderId="16" xfId="0" applyNumberFormat="1" applyFont="1" applyFill="1" applyBorder="1" applyAlignment="1">
      <alignment horizontal="center" vertical="center"/>
    </xf>
  </cellXfs>
  <cellStyles count="158">
    <cellStyle name="_x000a_shell=progma 3" xfId="1"/>
    <cellStyle name="_x000a_shell=progma 3 2" xfId="2"/>
    <cellStyle name="@ET_Style?ul.mib_list li_Sheet1_11 2" xfId="3"/>
    <cellStyle name="_ET_STYLE_NoName_00_" xfId="4"/>
    <cellStyle name="_ET_STYLE_NoName_00__朗明报销" xfId="5"/>
    <cellStyle name="=C:\WINNT\SYSTEM32\COMMAND.COM 3" xfId="6"/>
    <cellStyle name="0,0_x000a__x000a_NA_x000a__x000a_" xfId="7"/>
    <cellStyle name="0,0_x000a__x000a_NA_x000a__x000a_ 13 2 2 2" xfId="8"/>
    <cellStyle name="0,0_x000a__x000a_NA_x000a__x000a_ 13 2 2 2 2" xfId="9"/>
    <cellStyle name="0,0_x000a__x000a_NA_x000a__x000a_ 14" xfId="10"/>
    <cellStyle name="0,0_x000a__x000a_NA_x000a__x000a_ 14 2" xfId="11"/>
    <cellStyle name="0,0_x000a__x000a_NA_x000a__x000a_ 2" xfId="12"/>
    <cellStyle name="0,0_x000a__x000a_NA_x000a__x000a__朗明报销" xfId="13"/>
    <cellStyle name="0,0_x000d__x000a_NA_x000d__x000a_" xfId="14"/>
    <cellStyle name="0,0_x000d__x000a_NA_x000d__x000a_ 2" xfId="15"/>
    <cellStyle name="0,0_x000d__x000d_NA_x000d__x000d_" xfId="16"/>
    <cellStyle name="0,0_x005f_x000a__x005f_x000a_NA_x005f_x000a__x005f_x000a_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323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suchter Hyperlink_budget BMW Deal…ng 20070530.xls" xfId="44"/>
    <cellStyle name="Calculation" xfId="45"/>
    <cellStyle name="Check Cell" xfId="46"/>
    <cellStyle name="Comma" xfId="47"/>
    <cellStyle name="Currency" xfId="48"/>
    <cellStyle name="Currency 2" xfId="49"/>
    <cellStyle name="Dezimal 2" xfId="50"/>
    <cellStyle name="Euro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rmal 2" xfId="61"/>
    <cellStyle name="Normal 2 6" xfId="62"/>
    <cellStyle name="Normal 2 8" xfId="63"/>
    <cellStyle name="Normal 2_朗明报销" xfId="64"/>
    <cellStyle name="Normal 23 2 2" xfId="65"/>
    <cellStyle name="Normal 26 2" xfId="66"/>
    <cellStyle name="Normal 26 2 2" xfId="67"/>
    <cellStyle name="Normal 27" xfId="68"/>
    <cellStyle name="Normal 3" xfId="69"/>
    <cellStyle name="Normal 3 2" xfId="70"/>
    <cellStyle name="Normal 3 2 2" xfId="71"/>
    <cellStyle name="Normal 3 3" xfId="72"/>
    <cellStyle name="Normal 3_朗明报销" xfId="73"/>
    <cellStyle name="Normal 30" xfId="74"/>
    <cellStyle name="Normal 6" xfId="75"/>
    <cellStyle name="Note" xfId="76"/>
    <cellStyle name="Output" xfId="77"/>
    <cellStyle name="Standard 2" xfId="78"/>
    <cellStyle name="Standard 4" xfId="79"/>
    <cellStyle name="Standard_080529_FB_Verkaufsstundensätze gkk" xfId="80"/>
    <cellStyle name="Style 1" xfId="81"/>
    <cellStyle name="Title" xfId="82"/>
    <cellStyle name="Total" xfId="83"/>
    <cellStyle name="Warning Text" xfId="84"/>
    <cellStyle name="标题 1 2" xfId="85"/>
    <cellStyle name="标题 2 2" xfId="86"/>
    <cellStyle name="标题 3 2" xfId="87"/>
    <cellStyle name="标题 4 2" xfId="88"/>
    <cellStyle name="标题 5" xfId="89"/>
    <cellStyle name="差 2" xfId="90"/>
    <cellStyle name="差_朗明报销" xfId="91"/>
    <cellStyle name="常规" xfId="0" builtinId="0"/>
    <cellStyle name="常规 12" xfId="92"/>
    <cellStyle name="常规 12 10" xfId="93"/>
    <cellStyle name="常规 12 10 2" xfId="94"/>
    <cellStyle name="常规 12 10 2 2" xfId="95"/>
    <cellStyle name="常规 12 10 3" xfId="96"/>
    <cellStyle name="常规 16" xfId="97"/>
    <cellStyle name="常规 18 2" xfId="98"/>
    <cellStyle name="常规 18 2 2 2 2" xfId="99"/>
    <cellStyle name="常规 2" xfId="100"/>
    <cellStyle name="常规 2 2" xfId="101"/>
    <cellStyle name="常规 2 2 14" xfId="102"/>
    <cellStyle name="常规 2 2 2 2 2 2 2 2 2 2" xfId="103"/>
    <cellStyle name="常规 2 2 2 2 9 2" xfId="104"/>
    <cellStyle name="常规 2 2_朗明报销" xfId="105"/>
    <cellStyle name="常规 2 20" xfId="106"/>
    <cellStyle name="常规 2 20 2" xfId="107"/>
    <cellStyle name="常规 2 20 2 2" xfId="108"/>
    <cellStyle name="常规 2 20 3" xfId="109"/>
    <cellStyle name="常规 2 3" xfId="110"/>
    <cellStyle name="常规 2 3 11" xfId="111"/>
    <cellStyle name="常规 2 4" xfId="112"/>
    <cellStyle name="常规 2 5 3" xfId="113"/>
    <cellStyle name="常规 2_朗明报销" xfId="114"/>
    <cellStyle name="常规 26" xfId="115"/>
    <cellStyle name="常规 3" xfId="116"/>
    <cellStyle name="常规 3 10 4" xfId="117"/>
    <cellStyle name="常规 3 2" xfId="118"/>
    <cellStyle name="常规 3 2 2" xfId="119"/>
    <cellStyle name="常规 3 2 2 2 2 2 2" xfId="120"/>
    <cellStyle name="常规 3 2 9 3" xfId="121"/>
    <cellStyle name="常规 3 3" xfId="122"/>
    <cellStyle name="常规 3_朗明报销" xfId="123"/>
    <cellStyle name="常规 34" xfId="124"/>
    <cellStyle name="常规 35" xfId="125"/>
    <cellStyle name="常规 36" xfId="126"/>
    <cellStyle name="常规 38" xfId="127"/>
    <cellStyle name="常规 4" xfId="128"/>
    <cellStyle name="常规 42" xfId="129"/>
    <cellStyle name="常规 49" xfId="130"/>
    <cellStyle name="常规 5" xfId="131"/>
    <cellStyle name="常规 50" xfId="132"/>
    <cellStyle name="常规 6" xfId="133"/>
    <cellStyle name="常规 7" xfId="134"/>
    <cellStyle name="常规 7 2" xfId="135"/>
    <cellStyle name="超链接 2" xfId="136"/>
    <cellStyle name="超链接 3" xfId="137"/>
    <cellStyle name="超链接 4" xfId="138"/>
    <cellStyle name="好 2" xfId="139"/>
    <cellStyle name="好_朗明报销" xfId="140"/>
    <cellStyle name="汇总 2" xfId="141"/>
    <cellStyle name="货币 2" xfId="142"/>
    <cellStyle name="货币 3" xfId="143"/>
    <cellStyle name="计算 2" xfId="144"/>
    <cellStyle name="检查单元格 2" xfId="145"/>
    <cellStyle name="解释性文本 2" xfId="146"/>
    <cellStyle name="警告文本 2" xfId="147"/>
    <cellStyle name="链接单元格 2" xfId="148"/>
    <cellStyle name="普通 2" xfId="149"/>
    <cellStyle name="适中 2" xfId="150"/>
    <cellStyle name="输出 2" xfId="151"/>
    <cellStyle name="输入 2" xfId="152"/>
    <cellStyle name="样式 1" xfId="153"/>
    <cellStyle name="样式 1 2" xfId="154"/>
    <cellStyle name="样式 1_朗明报销" xfId="155"/>
    <cellStyle name="一般_Sheet1" xfId="156"/>
    <cellStyle name="注释 2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4"/>
  <sheetViews>
    <sheetView tabSelected="1" view="pageBreakPreview" zoomScale="85" zoomScaleSheetLayoutView="85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C19" sqref="C19"/>
    </sheetView>
  </sheetViews>
  <sheetFormatPr defaultColWidth="19.75" defaultRowHeight="14.25"/>
  <cols>
    <col min="1" max="1" width="31.25" style="10" customWidth="1" collapsed="1"/>
    <col min="2" max="2" width="17.25" style="4" bestFit="1" customWidth="1" collapsed="1"/>
    <col min="3" max="3" width="43.25" style="1" customWidth="1"/>
    <col min="4" max="4" width="7.125" style="11" customWidth="1"/>
    <col min="5" max="6" width="6.25" style="11" customWidth="1"/>
    <col min="7" max="7" width="8.25" style="11" customWidth="1"/>
    <col min="8" max="8" width="14.625" style="2" bestFit="1" customWidth="1"/>
    <col min="9" max="9" width="19.75" style="4"/>
    <col min="10" max="16384" width="19.75" style="3"/>
  </cols>
  <sheetData>
    <row r="1" spans="1:9" ht="45.95" customHeight="1">
      <c r="A1" s="55"/>
      <c r="B1" s="55"/>
      <c r="C1" s="55"/>
    </row>
    <row r="2" spans="1:9">
      <c r="A2" s="4" t="s">
        <v>0</v>
      </c>
      <c r="B2" s="56" t="s">
        <v>28</v>
      </c>
      <c r="C2" s="56"/>
      <c r="D2" s="56"/>
      <c r="E2" s="56"/>
      <c r="F2" s="53"/>
      <c r="G2" s="53"/>
      <c r="H2" s="53"/>
    </row>
    <row r="3" spans="1:9">
      <c r="A3" s="4" t="s">
        <v>1</v>
      </c>
      <c r="B3" s="5" t="s">
        <v>29</v>
      </c>
      <c r="C3" s="6"/>
      <c r="F3" s="53"/>
      <c r="G3" s="53"/>
      <c r="H3" s="53"/>
    </row>
    <row r="4" spans="1:9">
      <c r="A4" s="4" t="s">
        <v>11</v>
      </c>
      <c r="B4" s="4" t="s">
        <v>22</v>
      </c>
      <c r="G4" s="53"/>
      <c r="H4" s="53"/>
    </row>
    <row r="5" spans="1:9" ht="9.75" hidden="1" customHeight="1">
      <c r="A5" s="4" t="s">
        <v>12</v>
      </c>
    </row>
    <row r="6" spans="1:9" hidden="1">
      <c r="A6" s="4" t="s">
        <v>8</v>
      </c>
    </row>
    <row r="7" spans="1:9" s="1" customFormat="1">
      <c r="A7" s="57" t="s">
        <v>2</v>
      </c>
      <c r="B7" s="57"/>
      <c r="C7" s="15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5" t="s">
        <v>13</v>
      </c>
      <c r="I7" s="4"/>
    </row>
    <row r="8" spans="1:9" s="1" customFormat="1">
      <c r="A8" s="7" t="s">
        <v>17</v>
      </c>
      <c r="B8" s="7"/>
      <c r="C8" s="8"/>
      <c r="D8" s="13"/>
      <c r="E8" s="13"/>
      <c r="F8" s="13"/>
      <c r="G8" s="13"/>
      <c r="H8" s="9"/>
      <c r="I8" s="4"/>
    </row>
    <row r="9" spans="1:9" s="41" customFormat="1" ht="42" customHeight="1">
      <c r="A9" s="60" t="s">
        <v>21</v>
      </c>
      <c r="B9" s="50" t="s">
        <v>18</v>
      </c>
      <c r="C9" s="51" t="s">
        <v>30</v>
      </c>
      <c r="D9" s="37">
        <v>358</v>
      </c>
      <c r="E9" s="37">
        <v>3</v>
      </c>
      <c r="F9" s="38">
        <v>8</v>
      </c>
      <c r="G9" s="38">
        <v>0</v>
      </c>
      <c r="H9" s="48" t="s">
        <v>19</v>
      </c>
      <c r="I9" s="40"/>
    </row>
    <row r="10" spans="1:9" s="41" customFormat="1" ht="42" customHeight="1">
      <c r="A10" s="61"/>
      <c r="B10" s="58" t="s">
        <v>14</v>
      </c>
      <c r="C10" s="36" t="s">
        <v>32</v>
      </c>
      <c r="D10" s="37">
        <v>358</v>
      </c>
      <c r="E10" s="37">
        <v>2</v>
      </c>
      <c r="F10" s="38">
        <v>4</v>
      </c>
      <c r="G10" s="38">
        <f>D10*E10*F10</f>
        <v>2864</v>
      </c>
      <c r="H10" s="39"/>
      <c r="I10" s="40"/>
    </row>
    <row r="11" spans="1:9" s="41" customFormat="1" ht="42" customHeight="1">
      <c r="A11" s="61"/>
      <c r="B11" s="59"/>
      <c r="C11" s="36" t="s">
        <v>42</v>
      </c>
      <c r="D11" s="37">
        <v>358</v>
      </c>
      <c r="E11" s="37">
        <v>2</v>
      </c>
      <c r="F11" s="38">
        <v>5</v>
      </c>
      <c r="G11" s="38">
        <f>D11*E11*F11</f>
        <v>3580</v>
      </c>
      <c r="H11" s="39" t="s">
        <v>26</v>
      </c>
      <c r="I11" s="49"/>
    </row>
    <row r="12" spans="1:9" s="41" customFormat="1" ht="42" customHeight="1">
      <c r="A12" s="61"/>
      <c r="B12" s="59"/>
      <c r="C12" s="36" t="s">
        <v>31</v>
      </c>
      <c r="D12" s="37">
        <v>358</v>
      </c>
      <c r="E12" s="37">
        <v>3</v>
      </c>
      <c r="F12" s="38">
        <v>4</v>
      </c>
      <c r="G12" s="38">
        <f>D12*E12*F12</f>
        <v>4296</v>
      </c>
      <c r="H12" s="39"/>
      <c r="I12" s="40"/>
    </row>
    <row r="13" spans="1:9" s="41" customFormat="1" ht="28.5" customHeight="1">
      <c r="A13" s="35"/>
      <c r="B13" s="34"/>
      <c r="C13" s="36" t="s">
        <v>53</v>
      </c>
      <c r="D13" s="37">
        <v>777</v>
      </c>
      <c r="E13" s="37">
        <v>1</v>
      </c>
      <c r="F13" s="38">
        <v>1</v>
      </c>
      <c r="G13" s="38">
        <f>D13*E13*F13</f>
        <v>777</v>
      </c>
      <c r="H13" s="52"/>
      <c r="I13" s="40"/>
    </row>
    <row r="14" spans="1:9" s="41" customFormat="1" ht="28.5" customHeight="1">
      <c r="A14" s="54"/>
      <c r="B14" s="54"/>
      <c r="C14" s="46" t="s">
        <v>33</v>
      </c>
      <c r="D14" s="37">
        <v>68</v>
      </c>
      <c r="E14" s="37">
        <v>1</v>
      </c>
      <c r="F14" s="38">
        <v>17</v>
      </c>
      <c r="G14" s="38">
        <f>D14*E14*F14</f>
        <v>1156</v>
      </c>
      <c r="H14" s="47"/>
      <c r="I14" s="40"/>
    </row>
    <row r="15" spans="1:9" s="1" customFormat="1">
      <c r="A15" s="7" t="s">
        <v>20</v>
      </c>
      <c r="B15" s="7"/>
      <c r="C15" s="8"/>
      <c r="D15" s="13"/>
      <c r="E15" s="13"/>
      <c r="F15" s="13"/>
      <c r="G15" s="13"/>
      <c r="H15" s="9"/>
      <c r="I15" s="4"/>
    </row>
    <row r="16" spans="1:9" s="24" customFormat="1" ht="24" customHeight="1">
      <c r="A16" s="58" t="s">
        <v>15</v>
      </c>
      <c r="B16" s="58" t="s">
        <v>16</v>
      </c>
      <c r="C16" s="33" t="s">
        <v>34</v>
      </c>
      <c r="D16" s="22">
        <v>150</v>
      </c>
      <c r="E16" s="22">
        <v>1</v>
      </c>
      <c r="F16" s="22">
        <v>15</v>
      </c>
      <c r="G16" s="22">
        <f>D16*E16*F16</f>
        <v>2250</v>
      </c>
      <c r="H16" s="21"/>
      <c r="I16" s="23"/>
    </row>
    <row r="17" spans="1:9" s="24" customFormat="1" ht="24" customHeight="1">
      <c r="A17" s="59"/>
      <c r="B17" s="59"/>
      <c r="C17" s="33" t="s">
        <v>35</v>
      </c>
      <c r="D17" s="22">
        <v>150</v>
      </c>
      <c r="E17" s="22">
        <v>1</v>
      </c>
      <c r="F17" s="22">
        <v>17</v>
      </c>
      <c r="G17" s="22">
        <f>D17*E17*F17</f>
        <v>2550</v>
      </c>
      <c r="H17" s="21"/>
      <c r="I17" s="23"/>
    </row>
    <row r="18" spans="1:9" s="41" customFormat="1" ht="24" customHeight="1">
      <c r="A18" s="59"/>
      <c r="B18" s="59"/>
      <c r="C18" s="36" t="s">
        <v>49</v>
      </c>
      <c r="D18" s="38">
        <v>161.38</v>
      </c>
      <c r="E18" s="38">
        <v>1</v>
      </c>
      <c r="F18" s="38">
        <v>13</v>
      </c>
      <c r="G18" s="38">
        <f t="shared" ref="G18:G20" si="0">D18*E18*F18</f>
        <v>2097.94</v>
      </c>
      <c r="H18" s="48"/>
      <c r="I18" s="40"/>
    </row>
    <row r="19" spans="1:9" s="41" customFormat="1" ht="24" customHeight="1">
      <c r="A19" s="59"/>
      <c r="B19" s="59"/>
      <c r="C19" s="36" t="s">
        <v>36</v>
      </c>
      <c r="D19" s="38">
        <v>186.9</v>
      </c>
      <c r="E19" s="38">
        <v>1</v>
      </c>
      <c r="F19" s="38">
        <v>15</v>
      </c>
      <c r="G19" s="38">
        <f t="shared" si="0"/>
        <v>2803.5</v>
      </c>
      <c r="H19" s="48"/>
      <c r="I19" s="40"/>
    </row>
    <row r="20" spans="1:9" s="41" customFormat="1" ht="24" customHeight="1">
      <c r="A20" s="68"/>
      <c r="B20" s="68"/>
      <c r="C20" s="36" t="s">
        <v>37</v>
      </c>
      <c r="D20" s="38">
        <v>160.30000000000001</v>
      </c>
      <c r="E20" s="38">
        <v>1</v>
      </c>
      <c r="F20" s="38">
        <v>12</v>
      </c>
      <c r="G20" s="38">
        <f t="shared" si="0"/>
        <v>1923.6000000000001</v>
      </c>
      <c r="H20" s="48"/>
      <c r="I20" s="40"/>
    </row>
    <row r="21" spans="1:9" s="1" customFormat="1">
      <c r="A21" s="7" t="s">
        <v>9</v>
      </c>
      <c r="B21" s="7"/>
      <c r="C21" s="8"/>
      <c r="D21" s="13"/>
      <c r="E21" s="13"/>
      <c r="F21" s="13"/>
      <c r="G21" s="13"/>
      <c r="H21" s="9"/>
      <c r="I21" s="4"/>
    </row>
    <row r="22" spans="1:9" s="41" customFormat="1">
      <c r="A22" s="69" t="s">
        <v>43</v>
      </c>
      <c r="B22" s="70"/>
      <c r="C22" s="36" t="s">
        <v>44</v>
      </c>
      <c r="D22" s="44">
        <v>2600</v>
      </c>
      <c r="E22" s="44">
        <v>2</v>
      </c>
      <c r="F22" s="44">
        <v>2</v>
      </c>
      <c r="G22" s="44">
        <f t="shared" ref="G22:G28" si="1">D22*E22*F22</f>
        <v>10400</v>
      </c>
      <c r="H22" s="45"/>
      <c r="I22" s="40"/>
    </row>
    <row r="23" spans="1:9" s="41" customFormat="1">
      <c r="A23" s="42" t="s">
        <v>46</v>
      </c>
      <c r="B23" s="43"/>
      <c r="C23" s="36" t="s">
        <v>45</v>
      </c>
      <c r="D23" s="44">
        <v>800</v>
      </c>
      <c r="E23" s="44">
        <v>2</v>
      </c>
      <c r="F23" s="44">
        <v>2</v>
      </c>
      <c r="G23" s="44">
        <f t="shared" si="1"/>
        <v>3200</v>
      </c>
      <c r="H23" s="45"/>
      <c r="I23" s="40"/>
    </row>
    <row r="24" spans="1:9" s="41" customFormat="1">
      <c r="A24" s="42" t="s">
        <v>52</v>
      </c>
      <c r="B24" s="43"/>
      <c r="C24" s="36" t="s">
        <v>51</v>
      </c>
      <c r="D24" s="44">
        <v>1900</v>
      </c>
      <c r="E24" s="44">
        <v>1</v>
      </c>
      <c r="F24" s="44">
        <v>2</v>
      </c>
      <c r="G24" s="44">
        <f t="shared" si="1"/>
        <v>3800</v>
      </c>
      <c r="H24" s="45"/>
      <c r="I24" s="40"/>
    </row>
    <row r="25" spans="1:9" s="41" customFormat="1">
      <c r="A25" s="42" t="s">
        <v>50</v>
      </c>
      <c r="B25" s="43"/>
      <c r="C25" s="36" t="s">
        <v>51</v>
      </c>
      <c r="D25" s="44">
        <v>2600</v>
      </c>
      <c r="E25" s="44">
        <v>2</v>
      </c>
      <c r="F25" s="44">
        <v>2</v>
      </c>
      <c r="G25" s="44">
        <f t="shared" si="1"/>
        <v>10400</v>
      </c>
      <c r="H25" s="45"/>
      <c r="I25" s="40"/>
    </row>
    <row r="26" spans="1:9" s="41" customFormat="1">
      <c r="A26" s="42" t="s">
        <v>47</v>
      </c>
      <c r="B26" s="43"/>
      <c r="C26" s="36" t="s">
        <v>44</v>
      </c>
      <c r="D26" s="44">
        <v>2600</v>
      </c>
      <c r="E26" s="44">
        <v>2</v>
      </c>
      <c r="F26" s="44">
        <v>2</v>
      </c>
      <c r="G26" s="44">
        <f t="shared" si="1"/>
        <v>10400</v>
      </c>
      <c r="H26" s="45"/>
      <c r="I26" s="40"/>
    </row>
    <row r="27" spans="1:9" s="41" customFormat="1">
      <c r="A27" s="42" t="s">
        <v>41</v>
      </c>
      <c r="B27" s="43"/>
      <c r="C27" s="36"/>
      <c r="D27" s="44">
        <v>358</v>
      </c>
      <c r="E27" s="44">
        <v>1</v>
      </c>
      <c r="F27" s="44">
        <v>1</v>
      </c>
      <c r="G27" s="44">
        <f t="shared" si="1"/>
        <v>358</v>
      </c>
      <c r="H27" s="45"/>
      <c r="I27" s="40"/>
    </row>
    <row r="28" spans="1:9" s="41" customFormat="1">
      <c r="A28" s="69" t="s">
        <v>48</v>
      </c>
      <c r="B28" s="70"/>
      <c r="C28" s="36" t="s">
        <v>40</v>
      </c>
      <c r="D28" s="44">
        <v>2600</v>
      </c>
      <c r="E28" s="44">
        <v>1</v>
      </c>
      <c r="F28" s="44">
        <v>2</v>
      </c>
      <c r="G28" s="44">
        <f t="shared" si="1"/>
        <v>5200</v>
      </c>
      <c r="H28" s="45"/>
      <c r="I28" s="40"/>
    </row>
    <row r="29" spans="1:9" s="24" customFormat="1">
      <c r="A29" s="28" t="s">
        <v>10</v>
      </c>
      <c r="B29" s="28"/>
      <c r="C29" s="29"/>
      <c r="D29" s="30"/>
      <c r="E29" s="30"/>
      <c r="F29" s="30"/>
      <c r="G29" s="30"/>
      <c r="H29" s="14"/>
      <c r="I29" s="23"/>
    </row>
    <row r="30" spans="1:9" s="24" customFormat="1" ht="15" customHeight="1">
      <c r="A30" s="32" t="s">
        <v>38</v>
      </c>
      <c r="B30" s="26"/>
      <c r="C30" s="25" t="s">
        <v>27</v>
      </c>
      <c r="D30" s="27">
        <v>500</v>
      </c>
      <c r="E30" s="27">
        <v>1</v>
      </c>
      <c r="F30" s="27">
        <v>9</v>
      </c>
      <c r="G30" s="22">
        <f>+D30*E30*F30</f>
        <v>4500</v>
      </c>
      <c r="H30" s="31"/>
      <c r="I30" s="23"/>
    </row>
    <row r="31" spans="1:9" s="16" customFormat="1">
      <c r="A31" s="64" t="s">
        <v>23</v>
      </c>
      <c r="B31" s="65"/>
      <c r="C31" s="65"/>
      <c r="D31" s="65"/>
      <c r="E31" s="65"/>
      <c r="F31" s="65"/>
      <c r="G31" s="17">
        <f>SUM(G9:G30)</f>
        <v>72556.039999999994</v>
      </c>
    </row>
    <row r="32" spans="1:9" s="16" customFormat="1">
      <c r="A32" s="66" t="s">
        <v>24</v>
      </c>
      <c r="B32" s="67"/>
      <c r="C32" s="67"/>
      <c r="D32" s="67"/>
      <c r="E32" s="67"/>
      <c r="F32" s="67"/>
      <c r="G32" s="18">
        <f>G31*0.1</f>
        <v>7255.6039999999994</v>
      </c>
    </row>
    <row r="33" spans="1:8" s="16" customFormat="1">
      <c r="A33" s="71" t="s">
        <v>39</v>
      </c>
      <c r="B33" s="67"/>
      <c r="C33" s="67"/>
      <c r="D33" s="67"/>
      <c r="E33" s="67"/>
      <c r="F33" s="67"/>
      <c r="G33" s="18">
        <f>(G31+G32)*0.06</f>
        <v>4788.6986399999996</v>
      </c>
    </row>
    <row r="34" spans="1:8" ht="15">
      <c r="A34" s="62" t="s">
        <v>25</v>
      </c>
      <c r="B34" s="63"/>
      <c r="C34" s="63"/>
      <c r="D34" s="63"/>
      <c r="E34" s="63"/>
      <c r="F34" s="63"/>
      <c r="G34" s="19">
        <f>SUM(G31:G33)</f>
        <v>84600.342640000003</v>
      </c>
      <c r="H34" s="20"/>
    </row>
  </sheetData>
  <mergeCells count="17">
    <mergeCell ref="A34:F34"/>
    <mergeCell ref="A31:F31"/>
    <mergeCell ref="A32:F32"/>
    <mergeCell ref="A16:A20"/>
    <mergeCell ref="B16:B20"/>
    <mergeCell ref="A28:B28"/>
    <mergeCell ref="A22:B22"/>
    <mergeCell ref="A33:F33"/>
    <mergeCell ref="F2:H2"/>
    <mergeCell ref="F3:H3"/>
    <mergeCell ref="G4:H4"/>
    <mergeCell ref="A14:B14"/>
    <mergeCell ref="A1:C1"/>
    <mergeCell ref="B2:E2"/>
    <mergeCell ref="A7:B7"/>
    <mergeCell ref="B10:B12"/>
    <mergeCell ref="A9:A12"/>
  </mergeCells>
  <phoneticPr fontId="3" type="noConversion"/>
  <pageMargins left="0.39370078740157483" right="0.39370078740157483" top="0.59055118110236227" bottom="0.39370078740157483" header="0.31496062992125984" footer="0.51181102362204722"/>
  <pageSetup paperSize="9" scale="6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2017-08-03T02:33:21Z</cp:lastPrinted>
  <dcterms:created xsi:type="dcterms:W3CDTF">1996-12-17T01:32:42Z</dcterms:created>
  <dcterms:modified xsi:type="dcterms:W3CDTF">2018-09-07T09:18:11Z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