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w/Desktop/物流协会/报价/"/>
    </mc:Choice>
  </mc:AlternateContent>
  <xr:revisionPtr revIDLastSave="0" documentId="13_ncr:1_{E268C75E-7E0B-1245-A06C-44F80E24CE41}" xr6:coauthVersionLast="47" xr6:coauthVersionMax="47" xr10:uidLastSave="{00000000-0000-0000-0000-000000000000}"/>
  <bookViews>
    <workbookView xWindow="0" yWindow="860" windowWidth="34560" windowHeight="19920" xr2:uid="{BDBCF8D3-3498-4F47-A778-6C6A4C3BD509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3" l="1"/>
  <c r="G16" i="3"/>
  <c r="G15" i="3"/>
  <c r="D14" i="3"/>
  <c r="G14" i="3" s="1"/>
  <c r="D11" i="3"/>
  <c r="D10" i="3"/>
  <c r="D9" i="3"/>
  <c r="D8" i="3"/>
  <c r="D7" i="3"/>
  <c r="D5" i="3"/>
  <c r="D4" i="3"/>
  <c r="G13" i="3" l="1"/>
  <c r="G12" i="3"/>
  <c r="G11" i="3"/>
  <c r="G10" i="3"/>
  <c r="G9" i="3"/>
  <c r="G8" i="3"/>
  <c r="G7" i="3"/>
  <c r="G6" i="3"/>
  <c r="G5" i="3"/>
  <c r="G4" i="3"/>
  <c r="G3" i="3"/>
  <c r="G17" i="3" s="1"/>
  <c r="G18" i="3" l="1"/>
  <c r="G19" i="3" l="1"/>
</calcChain>
</file>

<file path=xl/sharedStrings.xml><?xml version="1.0" encoding="utf-8"?>
<sst xmlns="http://schemas.openxmlformats.org/spreadsheetml/2006/main" count="45" uniqueCount="44">
  <si>
    <t>项目</t>
    <phoneticPr fontId="1" type="noConversion"/>
  </si>
  <si>
    <t>内容</t>
    <phoneticPr fontId="1" type="noConversion"/>
  </si>
  <si>
    <t>天数</t>
    <phoneticPr fontId="1" type="noConversion"/>
  </si>
  <si>
    <t>数量</t>
    <phoneticPr fontId="1" type="noConversion"/>
  </si>
  <si>
    <t>合计</t>
    <phoneticPr fontId="1" type="noConversion"/>
  </si>
  <si>
    <t>备注</t>
    <phoneticPr fontId="1" type="noConversion"/>
  </si>
  <si>
    <t>酒店</t>
    <phoneticPr fontId="1" type="noConversion"/>
  </si>
  <si>
    <t>餐饮</t>
    <phoneticPr fontId="1" type="noConversion"/>
  </si>
  <si>
    <t>水</t>
    <phoneticPr fontId="1" type="noConversion"/>
  </si>
  <si>
    <t>全程用水</t>
    <phoneticPr fontId="1" type="noConversion"/>
  </si>
  <si>
    <t>以上合计</t>
    <phoneticPr fontId="1" type="noConversion"/>
  </si>
  <si>
    <t>服务费</t>
    <phoneticPr fontId="1" type="noConversion"/>
  </si>
  <si>
    <t>单价（欧元）</t>
    <phoneticPr fontId="1" type="noConversion"/>
  </si>
  <si>
    <t>欧元换算人民币</t>
    <phoneticPr fontId="1" type="noConversion"/>
  </si>
  <si>
    <t>航班</t>
    <phoneticPr fontId="1" type="noConversion"/>
  </si>
  <si>
    <t>包含餐补、停车费、过路费、油费等，每天工作10小时，超时费每小时120欧元</t>
    <phoneticPr fontId="1" type="noConversion"/>
  </si>
  <si>
    <t>按每人每天两瓶预估</t>
    <phoneticPr fontId="1" type="noConversion"/>
  </si>
  <si>
    <t>签证及保险</t>
    <phoneticPr fontId="1" type="noConversion"/>
  </si>
  <si>
    <t>签证费</t>
    <phoneticPr fontId="1" type="noConversion"/>
  </si>
  <si>
    <t>境外保险</t>
    <phoneticPr fontId="1" type="noConversion"/>
  </si>
  <si>
    <t>30万保额旅行意外险</t>
    <phoneticPr fontId="1" type="noConversion"/>
  </si>
  <si>
    <t>国际/本地4星标准酒店</t>
    <phoneticPr fontId="1" type="noConversion"/>
  </si>
  <si>
    <t>大巴及导游</t>
    <phoneticPr fontId="1" type="noConversion"/>
  </si>
  <si>
    <t>全程领队</t>
    <phoneticPr fontId="1" type="noConversion"/>
  </si>
  <si>
    <t>领队工资</t>
    <phoneticPr fontId="1" type="noConversion"/>
  </si>
  <si>
    <t>全程50座大巴车</t>
    <phoneticPr fontId="1" type="noConversion"/>
  </si>
  <si>
    <t>景点门票</t>
    <phoneticPr fontId="1" type="noConversion"/>
  </si>
  <si>
    <t>司机导游小费</t>
    <phoneticPr fontId="1" type="noConversion"/>
  </si>
  <si>
    <t>司机导游工资、餐补、住宿</t>
    <phoneticPr fontId="1" type="noConversion"/>
  </si>
  <si>
    <t>商务活动联络</t>
    <phoneticPr fontId="1" type="noConversion"/>
  </si>
  <si>
    <t>2023欧洲快递快运物流考察团报价</t>
    <phoneticPr fontId="1" type="noConversion"/>
  </si>
  <si>
    <t>不含商务邀请函、不含加急费</t>
    <phoneticPr fontId="1" type="noConversion"/>
  </si>
  <si>
    <t>国际往返经济舱预估（以实际出票价格为准）</t>
    <phoneticPr fontId="1" type="noConversion"/>
  </si>
  <si>
    <t>预估餐标（不含酒水），以实际发生为准</t>
    <phoneticPr fontId="1" type="noConversion"/>
  </si>
  <si>
    <t>备注：欧元兑人民币汇率浮动，以实际付款时汇率为准。</t>
    <phoneticPr fontId="1" type="noConversion"/>
  </si>
  <si>
    <t>备用金</t>
    <phoneticPr fontId="1" type="noConversion"/>
  </si>
  <si>
    <t>CA935  H   TU05SEP  上海-法兰克福     1135 1720      
 CA968  P   TH14SEP  米兰-上海          1230 0550+1</t>
    <phoneticPr fontId="1" type="noConversion"/>
  </si>
  <si>
    <t>德国或瑞士段商务活动沟通联络</t>
    <phoneticPr fontId="1" type="noConversion"/>
  </si>
  <si>
    <t>含：海德堡城堡，奔驰博物馆，瑞士交通博物馆，少女峰，米兰大教堂</t>
    <phoneticPr fontId="1" type="noConversion"/>
  </si>
  <si>
    <t>品鉴会</t>
    <phoneticPr fontId="1" type="noConversion"/>
  </si>
  <si>
    <t>星耀品鉴会</t>
    <phoneticPr fontId="1" type="noConversion"/>
  </si>
  <si>
    <t>税前总计</t>
    <phoneticPr fontId="1" type="noConversion"/>
  </si>
  <si>
    <t>含税总计</t>
    <phoneticPr fontId="1" type="noConversion"/>
  </si>
  <si>
    <t>含会议费发票6%税费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</si>
</sst>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6"/>
      <color theme="1"/>
      <name val="等线"/>
      <family val="4"/>
      <charset val="134"/>
      <scheme val="minor"/>
    </font>
    <font>
      <sz val="16"/>
      <color theme="1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b/>
      <sz val="22"/>
      <color theme="1"/>
      <name val="等线"/>
      <family val="4"/>
      <charset val="134"/>
      <scheme val="minor"/>
    </font>
    <font>
      <b/>
      <sz val="12"/>
      <color theme="1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83DDD-B497-2744-850A-A02DB89D977F}">
  <dimension ref="A1:H27"/>
  <sheetViews>
    <sheetView tabSelected="1" topLeftCell="A3" zoomScale="94" workbookViewId="0">
      <selection activeCell="A17" sqref="A17:XFD17"/>
    </sheetView>
  </sheetViews>
  <sheetFormatPr baseColWidth="10" defaultRowHeight="16"/>
  <cols>
    <col min="1" max="1" width="22" style="1" customWidth="1"/>
    <col min="2" max="2" width="68.83203125" style="1" customWidth="1"/>
    <col min="3" max="4" width="22" style="1" customWidth="1"/>
    <col min="5" max="6" width="14.33203125" style="1" customWidth="1"/>
    <col min="7" max="7" width="22" style="1" customWidth="1"/>
    <col min="8" max="8" width="98.33203125" style="10" customWidth="1"/>
  </cols>
  <sheetData>
    <row r="1" spans="1:8" ht="61" customHeight="1">
      <c r="A1" s="13" t="s">
        <v>30</v>
      </c>
      <c r="B1" s="13"/>
      <c r="C1" s="13"/>
      <c r="D1" s="13"/>
      <c r="E1" s="13"/>
      <c r="F1" s="13"/>
      <c r="G1" s="13"/>
      <c r="H1" s="13"/>
    </row>
    <row r="2" spans="1:8" s="2" customFormat="1" ht="31" customHeight="1">
      <c r="A2" s="5" t="s">
        <v>0</v>
      </c>
      <c r="B2" s="5" t="s">
        <v>1</v>
      </c>
      <c r="C2" s="5" t="s">
        <v>12</v>
      </c>
      <c r="D2" s="5" t="s">
        <v>13</v>
      </c>
      <c r="E2" s="5" t="s">
        <v>2</v>
      </c>
      <c r="F2" s="5" t="s">
        <v>3</v>
      </c>
      <c r="G2" s="5" t="s">
        <v>4</v>
      </c>
      <c r="H2" s="7" t="s">
        <v>5</v>
      </c>
    </row>
    <row r="3" spans="1:8" s="4" customFormat="1" ht="118" customHeight="1">
      <c r="A3" s="6" t="s">
        <v>14</v>
      </c>
      <c r="B3" s="6" t="s">
        <v>32</v>
      </c>
      <c r="C3" s="6"/>
      <c r="D3" s="6">
        <v>11000</v>
      </c>
      <c r="E3" s="6">
        <v>1</v>
      </c>
      <c r="F3" s="6">
        <v>13</v>
      </c>
      <c r="G3" s="6">
        <f t="shared" ref="G3:G16" si="0">D3*E3*F3</f>
        <v>143000</v>
      </c>
      <c r="H3" s="9" t="s">
        <v>36</v>
      </c>
    </row>
    <row r="4" spans="1:8" s="4" customFormat="1" ht="114" customHeight="1">
      <c r="A4" s="6" t="s">
        <v>6</v>
      </c>
      <c r="B4" s="6" t="s">
        <v>21</v>
      </c>
      <c r="C4" s="6">
        <v>200</v>
      </c>
      <c r="D4" s="6">
        <f>C4*8</f>
        <v>1600</v>
      </c>
      <c r="E4" s="6">
        <v>9</v>
      </c>
      <c r="F4" s="6">
        <v>20</v>
      </c>
      <c r="G4" s="6">
        <f t="shared" si="0"/>
        <v>288000</v>
      </c>
      <c r="H4" s="9"/>
    </row>
    <row r="5" spans="1:8" s="4" customFormat="1" ht="31" customHeight="1">
      <c r="A5" s="6" t="s">
        <v>7</v>
      </c>
      <c r="B5" s="8"/>
      <c r="C5" s="6">
        <v>50</v>
      </c>
      <c r="D5" s="6">
        <f>C5*8</f>
        <v>400</v>
      </c>
      <c r="E5" s="6">
        <v>10</v>
      </c>
      <c r="F5" s="6">
        <v>40</v>
      </c>
      <c r="G5" s="6">
        <f t="shared" si="0"/>
        <v>160000</v>
      </c>
      <c r="H5" s="9" t="s">
        <v>33</v>
      </c>
    </row>
    <row r="6" spans="1:8" s="4" customFormat="1" ht="31" customHeight="1">
      <c r="A6" s="14" t="s">
        <v>22</v>
      </c>
      <c r="B6" s="8" t="s">
        <v>23</v>
      </c>
      <c r="C6" s="6"/>
      <c r="D6" s="6">
        <v>500</v>
      </c>
      <c r="E6" s="6">
        <v>11</v>
      </c>
      <c r="F6" s="6">
        <v>1</v>
      </c>
      <c r="G6" s="6">
        <f t="shared" si="0"/>
        <v>5500</v>
      </c>
      <c r="H6" s="9" t="s">
        <v>24</v>
      </c>
    </row>
    <row r="7" spans="1:8" s="4" customFormat="1" ht="31" customHeight="1">
      <c r="A7" s="15"/>
      <c r="B7" s="6" t="s">
        <v>25</v>
      </c>
      <c r="C7" s="6">
        <v>1200</v>
      </c>
      <c r="D7" s="6">
        <f>C7*8</f>
        <v>9600</v>
      </c>
      <c r="E7" s="6">
        <v>10</v>
      </c>
      <c r="F7" s="6">
        <v>1</v>
      </c>
      <c r="G7" s="6">
        <f t="shared" si="0"/>
        <v>96000</v>
      </c>
      <c r="H7" s="9" t="s">
        <v>15</v>
      </c>
    </row>
    <row r="8" spans="1:8" s="4" customFormat="1" ht="31" customHeight="1">
      <c r="A8" s="15"/>
      <c r="B8" s="6" t="s">
        <v>28</v>
      </c>
      <c r="C8" s="6">
        <v>400</v>
      </c>
      <c r="D8" s="6">
        <f>C8*8</f>
        <v>3200</v>
      </c>
      <c r="E8" s="6">
        <v>10</v>
      </c>
      <c r="F8" s="6">
        <v>1</v>
      </c>
      <c r="G8" s="6">
        <f t="shared" si="0"/>
        <v>32000</v>
      </c>
      <c r="H8" s="9"/>
    </row>
    <row r="9" spans="1:8" s="4" customFormat="1" ht="31" customHeight="1">
      <c r="A9" s="15"/>
      <c r="B9" s="6" t="s">
        <v>27</v>
      </c>
      <c r="C9" s="6">
        <v>150</v>
      </c>
      <c r="D9" s="6">
        <f>C9*8</f>
        <v>1200</v>
      </c>
      <c r="E9" s="6">
        <v>1</v>
      </c>
      <c r="F9" s="6">
        <v>20</v>
      </c>
      <c r="G9" s="6">
        <f t="shared" si="0"/>
        <v>24000</v>
      </c>
      <c r="H9" s="9"/>
    </row>
    <row r="10" spans="1:8" s="4" customFormat="1" ht="31" customHeight="1">
      <c r="A10" s="6" t="s">
        <v>8</v>
      </c>
      <c r="B10" s="6" t="s">
        <v>9</v>
      </c>
      <c r="C10" s="6">
        <v>1.5</v>
      </c>
      <c r="D10" s="6">
        <f>C10*8</f>
        <v>12</v>
      </c>
      <c r="E10" s="6">
        <v>10</v>
      </c>
      <c r="F10" s="6">
        <v>40</v>
      </c>
      <c r="G10" s="6">
        <f>D10*E10*F10</f>
        <v>4800</v>
      </c>
      <c r="H10" s="9" t="s">
        <v>16</v>
      </c>
    </row>
    <row r="11" spans="1:8" s="4" customFormat="1" ht="31" customHeight="1">
      <c r="A11" s="6" t="s">
        <v>26</v>
      </c>
      <c r="B11" s="6"/>
      <c r="C11" s="6">
        <v>678</v>
      </c>
      <c r="D11" s="6">
        <f>C11*8</f>
        <v>5424</v>
      </c>
      <c r="E11" s="6">
        <v>1</v>
      </c>
      <c r="F11" s="6">
        <v>20</v>
      </c>
      <c r="G11" s="6">
        <f>D11*E11*F11</f>
        <v>108480</v>
      </c>
      <c r="H11" s="9" t="s">
        <v>38</v>
      </c>
    </row>
    <row r="12" spans="1:8" s="4" customFormat="1" ht="31" customHeight="1">
      <c r="A12" s="16" t="s">
        <v>17</v>
      </c>
      <c r="B12" s="6" t="s">
        <v>18</v>
      </c>
      <c r="C12" s="6"/>
      <c r="D12" s="6">
        <v>1000</v>
      </c>
      <c r="E12" s="6">
        <v>1</v>
      </c>
      <c r="F12" s="6">
        <v>17</v>
      </c>
      <c r="G12" s="6">
        <f t="shared" si="0"/>
        <v>17000</v>
      </c>
      <c r="H12" s="9" t="s">
        <v>31</v>
      </c>
    </row>
    <row r="13" spans="1:8" s="4" customFormat="1" ht="31" customHeight="1">
      <c r="A13" s="16"/>
      <c r="B13" s="6" t="s">
        <v>19</v>
      </c>
      <c r="C13" s="6"/>
      <c r="D13" s="6">
        <v>110</v>
      </c>
      <c r="E13" s="6">
        <v>1</v>
      </c>
      <c r="F13" s="6">
        <v>17</v>
      </c>
      <c r="G13" s="6">
        <f t="shared" si="0"/>
        <v>1870</v>
      </c>
      <c r="H13" s="9" t="s">
        <v>20</v>
      </c>
    </row>
    <row r="14" spans="1:8" s="4" customFormat="1" ht="31" customHeight="1">
      <c r="A14" s="12" t="s">
        <v>29</v>
      </c>
      <c r="B14" s="6" t="s">
        <v>37</v>
      </c>
      <c r="C14" s="6">
        <v>15000</v>
      </c>
      <c r="D14" s="6">
        <f>C14*8</f>
        <v>120000</v>
      </c>
      <c r="E14" s="6">
        <v>1</v>
      </c>
      <c r="F14" s="6">
        <v>1</v>
      </c>
      <c r="G14" s="6">
        <f t="shared" si="0"/>
        <v>120000</v>
      </c>
      <c r="H14" s="9"/>
    </row>
    <row r="15" spans="1:8" s="4" customFormat="1" ht="31" customHeight="1">
      <c r="A15" s="12" t="s">
        <v>35</v>
      </c>
      <c r="B15" s="6" t="s">
        <v>35</v>
      </c>
      <c r="C15" s="6"/>
      <c r="D15" s="6">
        <v>10000</v>
      </c>
      <c r="E15" s="6">
        <v>1</v>
      </c>
      <c r="F15" s="6">
        <v>19</v>
      </c>
      <c r="G15" s="6">
        <f t="shared" si="0"/>
        <v>190000</v>
      </c>
      <c r="H15" s="9"/>
    </row>
    <row r="16" spans="1:8" s="4" customFormat="1" ht="31" customHeight="1">
      <c r="A16" s="12" t="s">
        <v>39</v>
      </c>
      <c r="B16" s="6" t="s">
        <v>40</v>
      </c>
      <c r="C16" s="6"/>
      <c r="D16" s="6">
        <v>113600</v>
      </c>
      <c r="E16" s="6">
        <v>1</v>
      </c>
      <c r="F16" s="6">
        <v>1</v>
      </c>
      <c r="G16" s="6">
        <f t="shared" si="0"/>
        <v>113600</v>
      </c>
      <c r="H16" s="9"/>
    </row>
    <row r="17" spans="1:8" s="4" customFormat="1" ht="31" customHeight="1">
      <c r="A17" s="6" t="s">
        <v>10</v>
      </c>
      <c r="B17" s="6"/>
      <c r="C17" s="6"/>
      <c r="D17" s="6"/>
      <c r="E17" s="6"/>
      <c r="F17" s="6"/>
      <c r="G17" s="6">
        <f>SUM(G3:G16)</f>
        <v>1304250</v>
      </c>
      <c r="H17" s="9"/>
    </row>
    <row r="18" spans="1:8" s="4" customFormat="1" ht="31" customHeight="1">
      <c r="A18" s="6" t="s">
        <v>11</v>
      </c>
      <c r="B18" s="6"/>
      <c r="C18" s="6"/>
      <c r="D18" s="6"/>
      <c r="E18" s="6"/>
      <c r="F18" s="6"/>
      <c r="G18" s="6">
        <f>G17*0.15</f>
        <v>195637.5</v>
      </c>
      <c r="H18" s="11">
        <v>0.15</v>
      </c>
    </row>
    <row r="19" spans="1:8" s="4" customFormat="1" ht="31" customHeight="1">
      <c r="A19" s="6" t="s">
        <v>41</v>
      </c>
      <c r="B19" s="6"/>
      <c r="C19" s="6"/>
      <c r="D19" s="6"/>
      <c r="E19" s="6"/>
      <c r="F19" s="6"/>
      <c r="G19" s="6">
        <f>G17+G18</f>
        <v>1499887.5</v>
      </c>
      <c r="H19" s="9"/>
    </row>
    <row r="20" spans="1:8" s="4" customFormat="1" ht="31" customHeight="1">
      <c r="A20" s="6" t="s">
        <v>42</v>
      </c>
      <c r="B20" s="6"/>
      <c r="C20" s="6"/>
      <c r="D20" s="6"/>
      <c r="E20" s="6"/>
      <c r="F20" s="6"/>
      <c r="G20" s="6">
        <f>1500000*1.06</f>
        <v>1590000</v>
      </c>
      <c r="H20" s="9" t="s">
        <v>43</v>
      </c>
    </row>
    <row r="21" spans="1:8" s="4" customFormat="1" ht="80" customHeight="1">
      <c r="A21" s="17" t="s">
        <v>34</v>
      </c>
      <c r="B21" s="18"/>
      <c r="C21" s="18"/>
      <c r="D21" s="18"/>
      <c r="E21" s="18"/>
      <c r="F21" s="18"/>
      <c r="G21" s="18"/>
      <c r="H21" s="18"/>
    </row>
    <row r="22" spans="1:8" s="4" customFormat="1" ht="21">
      <c r="A22" s="3"/>
      <c r="B22" s="3"/>
      <c r="C22" s="3"/>
      <c r="D22" s="3"/>
      <c r="E22" s="3"/>
      <c r="F22" s="3"/>
      <c r="G22" s="3"/>
      <c r="H22" s="10"/>
    </row>
    <row r="23" spans="1:8" s="4" customFormat="1" ht="21">
      <c r="A23" s="3"/>
      <c r="B23" s="3"/>
      <c r="C23" s="3"/>
      <c r="D23" s="3"/>
      <c r="E23" s="3"/>
      <c r="F23" s="3"/>
      <c r="G23" s="3"/>
      <c r="H23" s="10"/>
    </row>
    <row r="24" spans="1:8" s="4" customFormat="1" ht="21">
      <c r="A24" s="3"/>
      <c r="B24" s="3"/>
      <c r="C24" s="3"/>
      <c r="D24" s="3"/>
      <c r="E24" s="3"/>
      <c r="F24" s="3"/>
      <c r="G24" s="3"/>
      <c r="H24" s="10"/>
    </row>
    <row r="25" spans="1:8" s="4" customFormat="1" ht="21">
      <c r="A25" s="3"/>
      <c r="B25" s="3"/>
      <c r="C25" s="3"/>
      <c r="D25" s="3"/>
      <c r="E25" s="3"/>
      <c r="F25" s="3"/>
      <c r="G25" s="3"/>
      <c r="H25" s="10"/>
    </row>
    <row r="26" spans="1:8" s="4" customFormat="1" ht="21">
      <c r="A26" s="3"/>
      <c r="B26" s="3"/>
      <c r="C26" s="3"/>
      <c r="D26" s="3"/>
      <c r="E26" s="3"/>
      <c r="F26" s="3"/>
      <c r="G26" s="3"/>
      <c r="H26" s="10"/>
    </row>
    <row r="27" spans="1:8" s="4" customFormat="1" ht="21">
      <c r="A27" s="3"/>
      <c r="B27" s="3"/>
      <c r="C27" s="3"/>
      <c r="D27" s="3"/>
      <c r="E27" s="3"/>
      <c r="F27" s="3"/>
      <c r="G27" s="3"/>
      <c r="H27" s="10"/>
    </row>
  </sheetData>
  <mergeCells count="4">
    <mergeCell ref="A1:H1"/>
    <mergeCell ref="A6:A9"/>
    <mergeCell ref="A12:A13"/>
    <mergeCell ref="A21:H2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张维</cp:lastModifiedBy>
  <cp:lastPrinted>2023-04-21T04:11:23Z</cp:lastPrinted>
  <dcterms:created xsi:type="dcterms:W3CDTF">2023-04-10T08:55:57Z</dcterms:created>
  <dcterms:modified xsi:type="dcterms:W3CDTF">2023-08-14T06:05:17Z</dcterms:modified>
</cp:coreProperties>
</file>