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/>
  <mc:AlternateContent xmlns:mc="http://schemas.openxmlformats.org/markup-compatibility/2006">
    <mc:Choice Requires="x15">
      <x15ac:absPath xmlns:x15ac="http://schemas.microsoft.com/office/spreadsheetml/2010/11/ac" url="/Users/oscar_yang/Desktop/康辉会展/BMW/2023华晨宝马上海研讨会/Finance/Quotation/"/>
    </mc:Choice>
  </mc:AlternateContent>
  <xr:revisionPtr revIDLastSave="0" documentId="13_ncr:1_{6022CDD9-52A2-3848-8951-BA8C8B088004}" xr6:coauthVersionLast="47" xr6:coauthVersionMax="47" xr10:uidLastSave="{00000000-0000-0000-0000-000000000000}"/>
  <bookViews>
    <workbookView xWindow="7620" yWindow="840" windowWidth="30780" windowHeight="19740" activeTab="1" xr2:uid="{00000000-000D-0000-FFFF-FFFF00000000}"/>
  </bookViews>
  <sheets>
    <sheet name="员工报销明细" sheetId="3" r:id="rId1"/>
    <sheet name="明细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3" l="1"/>
  <c r="D9" i="4"/>
  <c r="D5" i="4"/>
  <c r="D1" i="4" l="1"/>
  <c r="G52" i="3"/>
  <c r="G53" i="3" s="1"/>
  <c r="G58" i="3" s="1"/>
  <c r="F52" i="3"/>
  <c r="D52" i="3"/>
  <c r="D53" i="3" s="1"/>
  <c r="C52" i="3"/>
  <c r="H51" i="3"/>
  <c r="H50" i="3"/>
  <c r="H49" i="3"/>
  <c r="H48" i="3"/>
  <c r="H47" i="3"/>
  <c r="H46" i="3"/>
  <c r="H45" i="3"/>
  <c r="H52" i="3" s="1"/>
  <c r="E45" i="3"/>
  <c r="E52" i="3" s="1"/>
  <c r="G44" i="3"/>
  <c r="F44" i="3"/>
  <c r="D44" i="3"/>
  <c r="C44" i="3"/>
  <c r="H43" i="3"/>
  <c r="H42" i="3"/>
  <c r="H41" i="3"/>
  <c r="H44" i="3" s="1"/>
  <c r="E41" i="3"/>
  <c r="E44" i="3" s="1"/>
  <c r="H40" i="3"/>
  <c r="G40" i="3"/>
  <c r="F40" i="3"/>
  <c r="E40" i="3"/>
  <c r="D40" i="3"/>
  <c r="C40" i="3"/>
  <c r="H39" i="3"/>
  <c r="H38" i="3"/>
  <c r="E38" i="3"/>
  <c r="G37" i="3"/>
  <c r="F37" i="3"/>
  <c r="D37" i="3"/>
  <c r="C37" i="3"/>
  <c r="H36" i="3"/>
  <c r="H35" i="3"/>
  <c r="H34" i="3"/>
  <c r="H37" i="3" s="1"/>
  <c r="H33" i="3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7" i="3" s="1"/>
  <c r="H25" i="3"/>
  <c r="E25" i="3"/>
  <c r="E27" i="3" s="1"/>
  <c r="G24" i="3"/>
  <c r="F24" i="3"/>
  <c r="D24" i="3"/>
  <c r="C24" i="3"/>
  <c r="H23" i="3"/>
  <c r="H22" i="3"/>
  <c r="E22" i="3"/>
  <c r="E24" i="3" s="1"/>
  <c r="H21" i="3"/>
  <c r="G21" i="3"/>
  <c r="F21" i="3"/>
  <c r="D21" i="3"/>
  <c r="C21" i="3"/>
  <c r="H20" i="3"/>
  <c r="H19" i="3"/>
  <c r="H18" i="3"/>
  <c r="H17" i="3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E13" i="3"/>
  <c r="D13" i="3"/>
  <c r="C13" i="3"/>
  <c r="H12" i="3"/>
  <c r="H11" i="3"/>
  <c r="H10" i="3"/>
  <c r="H9" i="3"/>
  <c r="H8" i="3"/>
  <c r="E8" i="3"/>
  <c r="H24" i="3" l="1"/>
  <c r="H13" i="3"/>
  <c r="F53" i="3"/>
  <c r="E58" i="3" s="1"/>
  <c r="D12" i="4"/>
  <c r="C53" i="3"/>
  <c r="H53" i="3"/>
  <c r="C58" i="3" s="1"/>
  <c r="E53" i="3"/>
  <c r="A58" i="3" l="1"/>
  <c r="I58" i="3" s="1"/>
</calcChain>
</file>

<file path=xl/sharedStrings.xml><?xml version="1.0" encoding="utf-8"?>
<sst xmlns="http://schemas.openxmlformats.org/spreadsheetml/2006/main" count="65" uniqueCount="62">
  <si>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</si>
  <si>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</si>
  <si>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</si>
  <si>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</si>
  <si>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</si>
  <si>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</si>
  <si>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</si>
  <si>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</si>
  <si>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</si>
  <si>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</si>
  <si>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</si>
  <si>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</si>
  <si>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</si>
  <si>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</si>
  <si>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</si>
  <si>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</si>
  <si>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</si>
  <si>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</si>
  <si>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</si>
  <si>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</si>
  <si>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</si>
  <si>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</si>
  <si>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</si>
  <si>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</si>
  <si>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</si>
  <si>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</si>
  <si>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</si>
  <si>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</si>
  <si>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</si>
  <si>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</si>
  <si>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</si>
  <si>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</si>
  <si>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</si>
  <si>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</si>
  <si>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</si>
  <si>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</si>
  <si>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</si>
  <si>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</si>
  <si>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</si>
  <si>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</si>
  <si>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</si>
  <si>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</si>
  <si>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</si>
  <si>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</si>
  <si>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</si>
  <si>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</si>
  <si>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</si>
  <si>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</si>
  <si>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</si>
  <si>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</si>
  <si>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</si>
  <si>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餐费</t>
    <phoneticPr fontId="12" type="noConversion"/>
  </si>
  <si>
    <t>星巴克</t>
    <phoneticPr fontId="12" type="noConversion"/>
  </si>
  <si>
    <t>交通</t>
    <phoneticPr fontId="12" type="noConversion"/>
  </si>
  <si>
    <t>其他</t>
    <phoneticPr fontId="12" type="noConversion"/>
  </si>
  <si>
    <t>红酒</t>
    <phoneticPr fontId="12" type="noConversion"/>
  </si>
  <si>
    <t>客户外餐</t>
    <phoneticPr fontId="12" type="noConversion"/>
  </si>
  <si>
    <r>
      <t>6</t>
    </r>
    <r>
      <rPr>
        <sz val="11"/>
        <color theme="1"/>
        <rFont val="BMW Type Global Light"/>
      </rPr>
      <t>瓶</t>
    </r>
    <phoneticPr fontId="12" type="noConversion"/>
  </si>
  <si>
    <t>鲜花</t>
    <phoneticPr fontId="12" type="noConversion"/>
  </si>
  <si>
    <t>市内交通</t>
    <phoneticPr fontId="12" type="noConversion"/>
  </si>
  <si>
    <t>团号：HMOA-230420-HCB876A</t>
    <phoneticPr fontId="12" type="noConversion"/>
  </si>
  <si>
    <t>会议日期：4月19～21日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</si>
</sst>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¥&quot;#,##0.00_);[Red]\(&quot;¥&quot;#,##0.00\)"/>
    <numFmt numFmtId="43" formatCode="_(* #,##0.00_);_(* \(#,##0.00\);_(* &quot;-&quot;??_);_(@_)"/>
    <numFmt numFmtId="176" formatCode="#,##0.00_ "/>
    <numFmt numFmtId="177" formatCode="0.00_ 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BMW Type Global Light"/>
    </font>
    <font>
      <sz val="11"/>
      <color theme="1"/>
      <name val="BMWGroupTN Condensed Light Bold"/>
    </font>
    <font>
      <b/>
      <sz val="11"/>
      <color theme="1"/>
      <name val="BMWGroupTN Condensed Light Bold"/>
    </font>
    <font>
      <sz val="11"/>
      <color theme="1"/>
      <name val="BMW Type Global Bold"/>
    </font>
    <font>
      <sz val="10"/>
      <color theme="1"/>
      <name val="BMW Type Global Light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43" fontId="1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40" fontId="6" fillId="5" borderId="4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right" vertical="center"/>
    </xf>
    <xf numFmtId="0" fontId="4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40" fontId="4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40" fontId="5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4" xfId="0" applyBorder="1">
      <alignment vertical="center"/>
    </xf>
    <xf numFmtId="0" fontId="4" fillId="7" borderId="4" xfId="0" applyFont="1" applyFill="1" applyBorder="1">
      <alignment vertical="center"/>
    </xf>
    <xf numFmtId="0" fontId="9" fillId="0" borderId="4" xfId="0" applyFont="1" applyBorder="1">
      <alignment vertical="center"/>
    </xf>
    <xf numFmtId="0" fontId="6" fillId="8" borderId="4" xfId="0" applyFont="1" applyFill="1" applyBorder="1" applyAlignment="1">
      <alignment horizontal="center" vertical="center"/>
    </xf>
    <xf numFmtId="177" fontId="7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8" fontId="15" fillId="0" borderId="4" xfId="4" applyNumberFormat="1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7" fillId="9" borderId="2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horizontal="center" vertical="center"/>
    </xf>
    <xf numFmtId="8" fontId="16" fillId="9" borderId="3" xfId="0" applyNumberFormat="1" applyFont="1" applyFill="1" applyBorder="1" applyAlignment="1">
      <alignment horizontal="right" vertical="center"/>
    </xf>
    <xf numFmtId="0" fontId="15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center" vertical="center"/>
    </xf>
    <xf numFmtId="0" fontId="16" fillId="10" borderId="0" xfId="0" applyFont="1" applyFill="1" applyAlignment="1">
      <alignment horizontal="right" vertical="center"/>
    </xf>
    <xf numFmtId="8" fontId="16" fillId="10" borderId="0" xfId="0" applyNumberFormat="1" applyFont="1" applyFill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left" vertical="center" wrapText="1"/>
    </xf>
    <xf numFmtId="40" fontId="0" fillId="0" borderId="4" xfId="0" applyNumberFormat="1" applyBorder="1" applyAlignment="1">
      <alignment horizontal="right" vertical="center"/>
    </xf>
    <xf numFmtId="40" fontId="0" fillId="0" borderId="5" xfId="0" applyNumberFormat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8" xfId="0" applyNumberFormat="1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7" fontId="6" fillId="5" borderId="4" xfId="0" applyNumberFormat="1" applyFont="1" applyFill="1" applyBorder="1" applyAlignment="1">
      <alignment horizontal="center" vertical="center"/>
    </xf>
    <xf numFmtId="177" fontId="6" fillId="6" borderId="4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千位分隔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workbookViewId="0">
      <selection activeCell="L7" sqref="L7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2" style="3" bestFit="1" customWidth="1"/>
    <col min="5" max="6" width="11" bestFit="1" customWidth="1"/>
    <col min="8" max="8" width="11" bestFit="1" customWidth="1"/>
    <col min="9" max="9" width="24.83203125" customWidth="1"/>
    <col min="10" max="10" width="39.5" customWidth="1"/>
  </cols>
  <sheetData>
    <row r="2" spans="1:12" ht="21" customHeight="1">
      <c r="C2" s="58" t="s">
        <v>0</v>
      </c>
      <c r="D2" s="58"/>
      <c r="E2" s="58"/>
      <c r="F2" s="58"/>
      <c r="G2" s="58"/>
      <c r="H2" s="58"/>
      <c r="I2" s="15"/>
      <c r="J2" s="15"/>
      <c r="K2" s="15"/>
      <c r="L2" s="15"/>
    </row>
    <row r="4" spans="1:12" ht="21" customHeight="1">
      <c r="H4" s="38" t="s">
        <v>60</v>
      </c>
      <c r="I4" s="39"/>
      <c r="J4" s="38" t="s">
        <v>61</v>
      </c>
    </row>
    <row r="5" spans="1:12" ht="21" customHeight="1">
      <c r="H5" s="40"/>
      <c r="I5" s="40"/>
      <c r="J5" s="40"/>
    </row>
    <row r="6" spans="1:12" ht="21" customHeight="1">
      <c r="A6" s="55" t="s">
        <v>1</v>
      </c>
      <c r="B6" s="44" t="s">
        <v>2</v>
      </c>
      <c r="C6" s="59" t="s">
        <v>3</v>
      </c>
      <c r="D6" s="59"/>
      <c r="E6" s="59"/>
      <c r="F6" s="60" t="s">
        <v>4</v>
      </c>
      <c r="G6" s="60"/>
      <c r="H6" s="60"/>
      <c r="I6" s="60"/>
      <c r="J6" s="44" t="s">
        <v>5</v>
      </c>
    </row>
    <row r="7" spans="1:12" ht="21" customHeight="1">
      <c r="A7" s="55"/>
      <c r="B7" s="4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4"/>
    </row>
    <row r="8" spans="1:12" ht="21" customHeight="1">
      <c r="A8" s="56">
        <v>1</v>
      </c>
      <c r="B8" s="52" t="s">
        <v>13</v>
      </c>
      <c r="C8" s="46"/>
      <c r="D8" s="49"/>
      <c r="E8" s="46">
        <f>C8*D8</f>
        <v>0</v>
      </c>
      <c r="F8" s="8">
        <v>486.17</v>
      </c>
      <c r="G8" s="8">
        <v>0</v>
      </c>
      <c r="H8" s="8">
        <f t="shared" ref="H8:H45" si="0">F8+G8</f>
        <v>486.17</v>
      </c>
      <c r="I8" s="16"/>
      <c r="J8" s="45" t="s">
        <v>14</v>
      </c>
    </row>
    <row r="9" spans="1:12" ht="21" customHeight="1">
      <c r="A9" s="56"/>
      <c r="B9" s="52"/>
      <c r="C9" s="46"/>
      <c r="D9" s="49"/>
      <c r="E9" s="46"/>
      <c r="F9" s="8">
        <v>472</v>
      </c>
      <c r="G9" s="8">
        <v>0</v>
      </c>
      <c r="H9" s="8">
        <f t="shared" si="0"/>
        <v>472</v>
      </c>
      <c r="I9" s="16"/>
      <c r="J9" s="33"/>
    </row>
    <row r="10" spans="1:12" ht="21" customHeight="1">
      <c r="A10" s="56"/>
      <c r="B10" s="52"/>
      <c r="C10" s="46"/>
      <c r="D10" s="49"/>
      <c r="E10" s="46"/>
      <c r="F10" s="8">
        <v>48.93</v>
      </c>
      <c r="G10" s="8">
        <v>0</v>
      </c>
      <c r="H10" s="8">
        <f t="shared" si="0"/>
        <v>48.93</v>
      </c>
      <c r="I10" s="16"/>
      <c r="J10" s="33"/>
    </row>
    <row r="11" spans="1:12" ht="21" customHeight="1">
      <c r="A11" s="56"/>
      <c r="B11" s="52"/>
      <c r="C11" s="46"/>
      <c r="D11" s="49"/>
      <c r="E11" s="46"/>
      <c r="F11" s="8">
        <v>0</v>
      </c>
      <c r="G11" s="8">
        <v>0</v>
      </c>
      <c r="H11" s="8">
        <f t="shared" si="0"/>
        <v>0</v>
      </c>
      <c r="I11" s="16"/>
      <c r="J11" s="33"/>
    </row>
    <row r="12" spans="1:12" ht="21" customHeight="1">
      <c r="A12" s="56"/>
      <c r="B12" s="52"/>
      <c r="C12" s="46"/>
      <c r="D12" s="49"/>
      <c r="E12" s="46"/>
      <c r="F12" s="8">
        <v>0</v>
      </c>
      <c r="G12" s="8">
        <v>0</v>
      </c>
      <c r="H12" s="8">
        <f t="shared" si="0"/>
        <v>0</v>
      </c>
      <c r="I12" s="16"/>
      <c r="J12" s="3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1007.1</v>
      </c>
      <c r="G13" s="11">
        <f t="shared" ref="G13:H13" si="1">SUM(G8:G12)</f>
        <v>0</v>
      </c>
      <c r="H13" s="11">
        <f t="shared" si="1"/>
        <v>1007.1</v>
      </c>
      <c r="I13" s="17"/>
      <c r="J13" s="34"/>
    </row>
    <row r="14" spans="1:12" ht="21" customHeight="1">
      <c r="A14" s="50">
        <v>2</v>
      </c>
      <c r="B14" s="64" t="s">
        <v>16</v>
      </c>
      <c r="C14" s="47">
        <v>0</v>
      </c>
      <c r="D14" s="50"/>
      <c r="E14" s="4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32" t="s">
        <v>17</v>
      </c>
    </row>
    <row r="15" spans="1:12" ht="21" customHeight="1">
      <c r="A15" s="51"/>
      <c r="B15" s="65"/>
      <c r="C15" s="48"/>
      <c r="D15" s="51"/>
      <c r="E15" s="48"/>
      <c r="F15" s="8">
        <v>0</v>
      </c>
      <c r="G15" s="8">
        <v>0</v>
      </c>
      <c r="H15" s="8">
        <f t="shared" ref="H15" si="3">F15+G15</f>
        <v>0</v>
      </c>
      <c r="I15" s="16"/>
      <c r="J15" s="3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4"/>
    </row>
    <row r="17" spans="1:10" ht="21" customHeight="1">
      <c r="A17" s="56">
        <v>3</v>
      </c>
      <c r="B17" s="52" t="s">
        <v>19</v>
      </c>
      <c r="C17" s="46">
        <v>0</v>
      </c>
      <c r="D17" s="49"/>
      <c r="E17" s="46">
        <f t="shared" si="2"/>
        <v>0</v>
      </c>
      <c r="F17" s="8">
        <v>0</v>
      </c>
      <c r="G17" s="8">
        <v>0</v>
      </c>
      <c r="H17" s="8">
        <f t="shared" si="0"/>
        <v>0</v>
      </c>
      <c r="I17" s="16"/>
      <c r="J17" s="41" t="s">
        <v>20</v>
      </c>
    </row>
    <row r="18" spans="1:10" ht="21" customHeight="1">
      <c r="A18" s="56"/>
      <c r="B18" s="52"/>
      <c r="C18" s="46"/>
      <c r="D18" s="49"/>
      <c r="E18" s="46"/>
      <c r="F18" s="8">
        <v>0</v>
      </c>
      <c r="G18" s="8">
        <v>0</v>
      </c>
      <c r="H18" s="8">
        <f t="shared" si="0"/>
        <v>0</v>
      </c>
      <c r="I18" s="16"/>
      <c r="J18" s="42"/>
    </row>
    <row r="19" spans="1:10" ht="21" customHeight="1">
      <c r="A19" s="56"/>
      <c r="B19" s="52"/>
      <c r="C19" s="46"/>
      <c r="D19" s="49"/>
      <c r="E19" s="46"/>
      <c r="F19" s="8">
        <v>0</v>
      </c>
      <c r="G19" s="8">
        <v>0</v>
      </c>
      <c r="H19" s="8">
        <f t="shared" si="0"/>
        <v>0</v>
      </c>
      <c r="I19" s="16"/>
      <c r="J19" s="42"/>
    </row>
    <row r="20" spans="1:10" ht="21" customHeight="1">
      <c r="A20" s="56"/>
      <c r="B20" s="52"/>
      <c r="C20" s="46"/>
      <c r="D20" s="49"/>
      <c r="E20" s="46"/>
      <c r="F20" s="8">
        <v>0</v>
      </c>
      <c r="G20" s="8">
        <v>0</v>
      </c>
      <c r="H20" s="8">
        <f t="shared" si="0"/>
        <v>0</v>
      </c>
      <c r="I20" s="16"/>
      <c r="J20" s="42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43"/>
    </row>
    <row r="22" spans="1:10" ht="21" customHeight="1">
      <c r="A22" s="56">
        <v>4</v>
      </c>
      <c r="B22" s="52" t="s">
        <v>22</v>
      </c>
      <c r="C22" s="46">
        <v>10000</v>
      </c>
      <c r="D22" s="49">
        <v>1</v>
      </c>
      <c r="E22" s="46">
        <f t="shared" si="2"/>
        <v>10000</v>
      </c>
      <c r="F22" s="8">
        <f>1676+366</f>
        <v>2042</v>
      </c>
      <c r="G22" s="8">
        <v>0</v>
      </c>
      <c r="H22" s="8">
        <f t="shared" si="0"/>
        <v>2042</v>
      </c>
      <c r="I22" s="16"/>
      <c r="J22" s="41" t="s">
        <v>23</v>
      </c>
    </row>
    <row r="23" spans="1:10" ht="21" customHeight="1">
      <c r="A23" s="56"/>
      <c r="B23" s="52"/>
      <c r="C23" s="46"/>
      <c r="D23" s="49"/>
      <c r="E23" s="46"/>
      <c r="F23" s="8">
        <v>4500</v>
      </c>
      <c r="G23" s="8">
        <v>0</v>
      </c>
      <c r="H23" s="8">
        <f t="shared" si="0"/>
        <v>4500</v>
      </c>
      <c r="I23" s="16"/>
      <c r="J23" s="42"/>
    </row>
    <row r="24" spans="1:10" s="1" customFormat="1" ht="21" customHeight="1">
      <c r="A24" s="9"/>
      <c r="B24" s="10" t="s">
        <v>24</v>
      </c>
      <c r="C24" s="11">
        <f>SUM(C22)</f>
        <v>10000</v>
      </c>
      <c r="D24" s="11">
        <f t="shared" ref="D24:E24" si="6">SUM(D22)</f>
        <v>1</v>
      </c>
      <c r="E24" s="11">
        <f t="shared" si="6"/>
        <v>10000</v>
      </c>
      <c r="F24" s="11">
        <f>SUM(F22:F23)</f>
        <v>6542</v>
      </c>
      <c r="G24" s="11">
        <f t="shared" ref="G24:H24" si="7">SUM(G22:G23)</f>
        <v>0</v>
      </c>
      <c r="H24" s="11">
        <f t="shared" si="7"/>
        <v>6542</v>
      </c>
      <c r="I24" s="17"/>
      <c r="J24" s="43"/>
    </row>
    <row r="25" spans="1:10" ht="21" customHeight="1">
      <c r="A25" s="50">
        <v>5</v>
      </c>
      <c r="B25" s="64" t="s">
        <v>25</v>
      </c>
      <c r="C25" s="47">
        <v>10000</v>
      </c>
      <c r="D25" s="50">
        <v>1</v>
      </c>
      <c r="E25" s="47">
        <f t="shared" si="2"/>
        <v>10000</v>
      </c>
      <c r="F25" s="8">
        <v>770</v>
      </c>
      <c r="G25" s="8">
        <v>0</v>
      </c>
      <c r="H25" s="8">
        <f t="shared" si="0"/>
        <v>770</v>
      </c>
      <c r="I25" s="16"/>
      <c r="J25" s="32" t="s">
        <v>26</v>
      </c>
    </row>
    <row r="26" spans="1:10" ht="21" customHeight="1">
      <c r="A26" s="51"/>
      <c r="B26" s="65"/>
      <c r="C26" s="48"/>
      <c r="D26" s="51"/>
      <c r="E26" s="48"/>
      <c r="F26" s="8">
        <v>600</v>
      </c>
      <c r="G26" s="8">
        <v>0</v>
      </c>
      <c r="H26" s="8">
        <f t="shared" ref="H26" si="8">F26+G26</f>
        <v>600</v>
      </c>
      <c r="I26" s="16"/>
      <c r="J26" s="33"/>
    </row>
    <row r="27" spans="1:10" s="1" customFormat="1" ht="21" customHeight="1">
      <c r="A27" s="9"/>
      <c r="B27" s="10" t="s">
        <v>27</v>
      </c>
      <c r="C27" s="11">
        <f>SUM(C25)</f>
        <v>10000</v>
      </c>
      <c r="D27" s="11">
        <f t="shared" ref="D27:E27" si="9">SUM(D25)</f>
        <v>1</v>
      </c>
      <c r="E27" s="11">
        <f t="shared" si="9"/>
        <v>10000</v>
      </c>
      <c r="F27" s="11">
        <f>SUM(F25:F26)</f>
        <v>1370</v>
      </c>
      <c r="G27" s="11">
        <f>SUM(G25:G26)</f>
        <v>0</v>
      </c>
      <c r="H27" s="11">
        <f t="shared" ref="H27" si="10">SUM(H25:H26)</f>
        <v>1370</v>
      </c>
      <c r="I27" s="17"/>
      <c r="J27" s="34"/>
    </row>
    <row r="28" spans="1:10" ht="21" customHeight="1">
      <c r="A28" s="56">
        <v>6</v>
      </c>
      <c r="B28" s="52" t="s">
        <v>28</v>
      </c>
      <c r="C28" s="46">
        <v>0</v>
      </c>
      <c r="D28" s="49"/>
      <c r="E28" s="4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32" t="s">
        <v>29</v>
      </c>
    </row>
    <row r="29" spans="1:10" ht="21" customHeight="1">
      <c r="A29" s="56"/>
      <c r="B29" s="52"/>
      <c r="C29" s="46"/>
      <c r="D29" s="49"/>
      <c r="E29" s="46"/>
      <c r="F29" s="8">
        <v>0</v>
      </c>
      <c r="G29" s="8">
        <v>0</v>
      </c>
      <c r="H29" s="8">
        <f t="shared" si="0"/>
        <v>0</v>
      </c>
      <c r="I29" s="16"/>
      <c r="J29" s="42"/>
    </row>
    <row r="30" spans="1:10" ht="21" customHeight="1">
      <c r="A30" s="56"/>
      <c r="B30" s="52"/>
      <c r="C30" s="46"/>
      <c r="D30" s="49"/>
      <c r="E30" s="46"/>
      <c r="F30" s="8">
        <v>0</v>
      </c>
      <c r="G30" s="8">
        <v>0</v>
      </c>
      <c r="H30" s="8">
        <f t="shared" si="0"/>
        <v>0</v>
      </c>
      <c r="I30" s="16"/>
      <c r="J30" s="42"/>
    </row>
    <row r="31" spans="1:10" ht="21" customHeight="1">
      <c r="A31" s="56"/>
      <c r="B31" s="52"/>
      <c r="C31" s="46"/>
      <c r="D31" s="49"/>
      <c r="E31" s="46"/>
      <c r="F31" s="8">
        <v>0</v>
      </c>
      <c r="G31" s="8">
        <v>0</v>
      </c>
      <c r="H31" s="8">
        <f t="shared" si="0"/>
        <v>0</v>
      </c>
      <c r="I31" s="16"/>
      <c r="J31" s="42"/>
    </row>
    <row r="32" spans="1:10" s="1" customFormat="1" ht="21" customHeight="1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43"/>
    </row>
    <row r="33" spans="1:10" ht="21" customHeight="1">
      <c r="A33" s="56">
        <v>7</v>
      </c>
      <c r="B33" s="52" t="s">
        <v>31</v>
      </c>
      <c r="C33" s="46">
        <v>0</v>
      </c>
      <c r="D33" s="49"/>
      <c r="E33" s="4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5"/>
    </row>
    <row r="34" spans="1:10" ht="21" customHeight="1">
      <c r="A34" s="56"/>
      <c r="B34" s="52"/>
      <c r="C34" s="46"/>
      <c r="D34" s="49"/>
      <c r="E34" s="46"/>
      <c r="F34" s="8">
        <v>0</v>
      </c>
      <c r="G34" s="8">
        <v>0</v>
      </c>
      <c r="H34" s="8">
        <f t="shared" si="0"/>
        <v>0</v>
      </c>
      <c r="I34" s="16"/>
      <c r="J34" s="36"/>
    </row>
    <row r="35" spans="1:10" ht="21" customHeight="1">
      <c r="A35" s="56"/>
      <c r="B35" s="52"/>
      <c r="C35" s="46"/>
      <c r="D35" s="49"/>
      <c r="E35" s="46"/>
      <c r="F35" s="8">
        <v>0</v>
      </c>
      <c r="G35" s="8">
        <v>0</v>
      </c>
      <c r="H35" s="8">
        <f t="shared" si="0"/>
        <v>0</v>
      </c>
      <c r="I35" s="16"/>
      <c r="J35" s="36"/>
    </row>
    <row r="36" spans="1:10" ht="21" customHeight="1">
      <c r="A36" s="56"/>
      <c r="B36" s="52"/>
      <c r="C36" s="46"/>
      <c r="D36" s="49"/>
      <c r="E36" s="46"/>
      <c r="F36" s="8">
        <v>0</v>
      </c>
      <c r="G36" s="8">
        <v>0</v>
      </c>
      <c r="H36" s="8">
        <f t="shared" si="0"/>
        <v>0</v>
      </c>
      <c r="I36" s="16"/>
      <c r="J36" s="36"/>
    </row>
    <row r="37" spans="1:10" s="1" customFormat="1" ht="21" customHeight="1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7"/>
    </row>
    <row r="38" spans="1:10" ht="21" customHeight="1">
      <c r="A38" s="56">
        <v>8</v>
      </c>
      <c r="B38" s="52" t="s">
        <v>33</v>
      </c>
      <c r="C38" s="46">
        <v>0</v>
      </c>
      <c r="D38" s="49"/>
      <c r="E38" s="4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41" t="s">
        <v>34</v>
      </c>
    </row>
    <row r="39" spans="1:10" ht="21" customHeight="1">
      <c r="A39" s="56"/>
      <c r="B39" s="52"/>
      <c r="C39" s="46"/>
      <c r="D39" s="49"/>
      <c r="E39" s="46"/>
      <c r="F39" s="8">
        <v>0</v>
      </c>
      <c r="G39" s="8">
        <v>0</v>
      </c>
      <c r="H39" s="8">
        <f t="shared" si="0"/>
        <v>0</v>
      </c>
      <c r="I39" s="16"/>
      <c r="J39" s="42"/>
    </row>
    <row r="40" spans="1:10" s="1" customFormat="1" ht="21" customHeight="1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43"/>
    </row>
    <row r="41" spans="1:10" ht="21" customHeight="1">
      <c r="A41" s="56">
        <v>9</v>
      </c>
      <c r="B41" s="52" t="s">
        <v>36</v>
      </c>
      <c r="C41" s="46">
        <v>0</v>
      </c>
      <c r="D41" s="49"/>
      <c r="E41" s="4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32" t="s">
        <v>37</v>
      </c>
    </row>
    <row r="42" spans="1:10" ht="21" customHeight="1">
      <c r="A42" s="56"/>
      <c r="B42" s="52"/>
      <c r="C42" s="46"/>
      <c r="D42" s="49"/>
      <c r="E42" s="46"/>
      <c r="F42" s="8">
        <v>0</v>
      </c>
      <c r="G42" s="8">
        <v>0</v>
      </c>
      <c r="H42" s="8">
        <f t="shared" si="0"/>
        <v>0</v>
      </c>
      <c r="I42" s="16"/>
      <c r="J42" s="33"/>
    </row>
    <row r="43" spans="1:10" ht="21" customHeight="1">
      <c r="A43" s="56"/>
      <c r="B43" s="52"/>
      <c r="C43" s="46"/>
      <c r="D43" s="49"/>
      <c r="E43" s="46"/>
      <c r="F43" s="8">
        <v>0</v>
      </c>
      <c r="G43" s="8">
        <v>0</v>
      </c>
      <c r="H43" s="8">
        <f t="shared" si="0"/>
        <v>0</v>
      </c>
      <c r="I43" s="16"/>
      <c r="J43" s="33"/>
    </row>
    <row r="44" spans="1:10" s="1" customFormat="1" ht="21" customHeight="1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34"/>
    </row>
    <row r="45" spans="1:10" ht="21" customHeight="1">
      <c r="A45" s="50">
        <v>10</v>
      </c>
      <c r="B45" s="52" t="s">
        <v>39</v>
      </c>
      <c r="C45" s="46">
        <v>0</v>
      </c>
      <c r="D45" s="49">
        <v>1</v>
      </c>
      <c r="E45" s="46">
        <f t="shared" si="2"/>
        <v>0</v>
      </c>
      <c r="F45" s="8">
        <v>0</v>
      </c>
      <c r="G45" s="8">
        <v>0</v>
      </c>
      <c r="H45" s="8">
        <f t="shared" si="0"/>
        <v>0</v>
      </c>
      <c r="I45" s="16"/>
      <c r="J45" s="35"/>
    </row>
    <row r="46" spans="1:10" ht="21" customHeight="1">
      <c r="A46" s="57"/>
      <c r="B46" s="52"/>
      <c r="C46" s="46"/>
      <c r="D46" s="49"/>
      <c r="E46" s="46"/>
      <c r="F46" s="8">
        <v>0</v>
      </c>
      <c r="G46" s="8">
        <v>0</v>
      </c>
      <c r="H46" s="8">
        <f t="shared" ref="H46:H51" si="19">F46+G46</f>
        <v>0</v>
      </c>
      <c r="I46" s="16"/>
      <c r="J46" s="36"/>
    </row>
    <row r="47" spans="1:10" ht="21" customHeight="1">
      <c r="A47" s="57"/>
      <c r="B47" s="52"/>
      <c r="C47" s="46"/>
      <c r="D47" s="49"/>
      <c r="E47" s="46"/>
      <c r="F47" s="8">
        <v>0</v>
      </c>
      <c r="G47" s="8">
        <v>0</v>
      </c>
      <c r="H47" s="8">
        <f t="shared" si="19"/>
        <v>0</v>
      </c>
      <c r="I47" s="16"/>
      <c r="J47" s="36"/>
    </row>
    <row r="48" spans="1:10" ht="21" customHeight="1">
      <c r="A48" s="57"/>
      <c r="B48" s="52"/>
      <c r="C48" s="46"/>
      <c r="D48" s="49"/>
      <c r="E48" s="46"/>
      <c r="F48" s="8">
        <v>0</v>
      </c>
      <c r="G48" s="8">
        <v>0</v>
      </c>
      <c r="H48" s="8">
        <f t="shared" si="19"/>
        <v>0</v>
      </c>
      <c r="I48" s="16"/>
      <c r="J48" s="36"/>
    </row>
    <row r="49" spans="1:10" ht="21" customHeight="1">
      <c r="A49" s="57"/>
      <c r="B49" s="52"/>
      <c r="C49" s="46"/>
      <c r="D49" s="49"/>
      <c r="E49" s="46"/>
      <c r="F49" s="8">
        <v>0</v>
      </c>
      <c r="G49" s="8">
        <v>0</v>
      </c>
      <c r="H49" s="8">
        <f t="shared" si="19"/>
        <v>0</v>
      </c>
      <c r="I49" s="16"/>
      <c r="J49" s="36"/>
    </row>
    <row r="50" spans="1:10" ht="21" customHeight="1">
      <c r="A50" s="57"/>
      <c r="B50" s="52"/>
      <c r="C50" s="46"/>
      <c r="D50" s="49"/>
      <c r="E50" s="46"/>
      <c r="F50" s="8">
        <v>0</v>
      </c>
      <c r="G50" s="8">
        <v>0</v>
      </c>
      <c r="H50" s="8">
        <f t="shared" si="19"/>
        <v>0</v>
      </c>
      <c r="I50" s="16"/>
      <c r="J50" s="36"/>
    </row>
    <row r="51" spans="1:10" ht="21" customHeight="1">
      <c r="A51" s="51"/>
      <c r="B51" s="52"/>
      <c r="C51" s="46"/>
      <c r="D51" s="49"/>
      <c r="E51" s="46"/>
      <c r="F51" s="8">
        <v>0</v>
      </c>
      <c r="G51" s="8">
        <v>0</v>
      </c>
      <c r="H51" s="8">
        <f t="shared" si="19"/>
        <v>0</v>
      </c>
      <c r="I51" s="16"/>
      <c r="J51" s="36"/>
    </row>
    <row r="52" spans="1:10" s="1" customFormat="1" ht="21" customHeight="1">
      <c r="A52" s="9"/>
      <c r="B52" s="10" t="s">
        <v>40</v>
      </c>
      <c r="C52" s="11">
        <f>SUM(C45)</f>
        <v>0</v>
      </c>
      <c r="D52" s="11">
        <f t="shared" ref="D52:E52" si="20">SUM(D45)</f>
        <v>1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7"/>
    </row>
    <row r="53" spans="1:10" ht="21" customHeight="1">
      <c r="A53" s="9"/>
      <c r="B53" s="10" t="s">
        <v>41</v>
      </c>
      <c r="C53" s="11">
        <f>SUM(C52,C44,C40,C37,C32,C27,C24,C21,C16,C13)</f>
        <v>20000</v>
      </c>
      <c r="D53" s="11">
        <f t="shared" ref="D53:H53" si="22">SUM(D52,D44,D40,D37,D32,D27,D24,D21,D16,D13)</f>
        <v>3</v>
      </c>
      <c r="E53" s="11">
        <f t="shared" si="22"/>
        <v>20000</v>
      </c>
      <c r="F53" s="11">
        <f t="shared" si="22"/>
        <v>8919.1</v>
      </c>
      <c r="G53" s="11">
        <f t="shared" si="22"/>
        <v>0</v>
      </c>
      <c r="H53" s="11">
        <f t="shared" si="22"/>
        <v>8919.1</v>
      </c>
      <c r="I53" s="17"/>
      <c r="J53" s="18"/>
    </row>
    <row r="57" spans="1:10" ht="21" customHeight="1">
      <c r="A57" s="61" t="s">
        <v>42</v>
      </c>
      <c r="B57" s="62"/>
      <c r="C57" s="63" t="s">
        <v>43</v>
      </c>
      <c r="D57" s="63"/>
      <c r="E57" s="63" t="s">
        <v>44</v>
      </c>
      <c r="F57" s="63"/>
      <c r="G57" s="63" t="s">
        <v>45</v>
      </c>
      <c r="H57" s="63"/>
      <c r="I57" s="19" t="s">
        <v>46</v>
      </c>
    </row>
    <row r="58" spans="1:10" ht="21" customHeight="1">
      <c r="A58" s="53">
        <f>E53</f>
        <v>20000</v>
      </c>
      <c r="B58" s="54"/>
      <c r="C58" s="54">
        <f>H53</f>
        <v>8919.1</v>
      </c>
      <c r="D58" s="54"/>
      <c r="E58" s="54">
        <f>F53</f>
        <v>8919.1</v>
      </c>
      <c r="F58" s="54"/>
      <c r="G58" s="54">
        <f>G53</f>
        <v>0</v>
      </c>
      <c r="H58" s="54"/>
      <c r="I58" s="20">
        <f>A58-C58</f>
        <v>11080.9</v>
      </c>
    </row>
    <row r="60" spans="1:10" ht="21" customHeight="1">
      <c r="A60" s="12" t="s">
        <v>47</v>
      </c>
      <c r="B60" s="13"/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AF83D-1E88-494F-8D03-601C6394C7B7}">
  <dimension ref="A1:D12"/>
  <sheetViews>
    <sheetView tabSelected="1" workbookViewId="0">
      <selection activeCell="C32" sqref="C32"/>
    </sheetView>
  </sheetViews>
  <sheetFormatPr baseColWidth="10" defaultRowHeight="20" customHeight="1"/>
  <cols>
    <col min="1" max="1" width="8.83203125" style="21" customWidth="1"/>
    <col min="2" max="2" width="15.83203125" style="21" customWidth="1"/>
    <col min="3" max="3" width="40.83203125" style="21" customWidth="1"/>
    <col min="4" max="4" width="15.83203125" style="21" customWidth="1"/>
    <col min="5" max="16384" width="10.83203125" style="21"/>
  </cols>
  <sheetData>
    <row r="1" spans="1:4" ht="20" customHeight="1">
      <c r="A1" s="25" t="s">
        <v>51</v>
      </c>
      <c r="B1" s="26"/>
      <c r="C1" s="26"/>
      <c r="D1" s="27">
        <f>SUM(D2:D4)</f>
        <v>6542</v>
      </c>
    </row>
    <row r="2" spans="1:4" ht="20" customHeight="1">
      <c r="A2" s="24">
        <v>1</v>
      </c>
      <c r="B2" s="29" t="s">
        <v>52</v>
      </c>
      <c r="C2" s="22"/>
      <c r="D2" s="23">
        <v>1676</v>
      </c>
    </row>
    <row r="3" spans="1:4" ht="20" customHeight="1">
      <c r="A3" s="24">
        <v>2</v>
      </c>
      <c r="B3" s="29" t="s">
        <v>52</v>
      </c>
      <c r="C3" s="22"/>
      <c r="D3" s="23">
        <v>366</v>
      </c>
    </row>
    <row r="4" spans="1:4" ht="20" customHeight="1">
      <c r="A4" s="24">
        <v>3</v>
      </c>
      <c r="B4" s="29" t="s">
        <v>56</v>
      </c>
      <c r="C4" s="22"/>
      <c r="D4" s="23">
        <v>4500</v>
      </c>
    </row>
    <row r="5" spans="1:4" ht="20" customHeight="1">
      <c r="A5" s="25" t="s">
        <v>53</v>
      </c>
      <c r="B5" s="26"/>
      <c r="C5" s="26"/>
      <c r="D5" s="27">
        <f>SUM(D6:D8)</f>
        <v>1007.1</v>
      </c>
    </row>
    <row r="6" spans="1:4" ht="20" customHeight="1">
      <c r="A6" s="24">
        <v>1</v>
      </c>
      <c r="B6" s="22" t="s">
        <v>59</v>
      </c>
      <c r="C6" s="22"/>
      <c r="D6" s="23">
        <v>486.17</v>
      </c>
    </row>
    <row r="7" spans="1:4" ht="20" customHeight="1">
      <c r="A7" s="24">
        <v>2</v>
      </c>
      <c r="B7" s="22" t="s">
        <v>59</v>
      </c>
      <c r="C7" s="22"/>
      <c r="D7" s="23">
        <v>472</v>
      </c>
    </row>
    <row r="8" spans="1:4" ht="20" customHeight="1">
      <c r="A8" s="24">
        <v>6</v>
      </c>
      <c r="B8" s="22" t="s">
        <v>59</v>
      </c>
      <c r="C8" s="22"/>
      <c r="D8" s="23">
        <v>48.93</v>
      </c>
    </row>
    <row r="9" spans="1:4" ht="20" customHeight="1">
      <c r="A9" s="25" t="s">
        <v>54</v>
      </c>
      <c r="B9" s="26"/>
      <c r="C9" s="26"/>
      <c r="D9" s="27">
        <f>SUM(D10:D11)</f>
        <v>1370</v>
      </c>
    </row>
    <row r="10" spans="1:4" ht="20" customHeight="1">
      <c r="A10" s="24">
        <v>1</v>
      </c>
      <c r="B10" s="22" t="s">
        <v>55</v>
      </c>
      <c r="C10" s="28" t="s">
        <v>57</v>
      </c>
      <c r="D10" s="23">
        <v>770</v>
      </c>
    </row>
    <row r="11" spans="1:4" ht="20" customHeight="1">
      <c r="A11" s="24">
        <v>2</v>
      </c>
      <c r="B11" s="22" t="s">
        <v>58</v>
      </c>
      <c r="C11" s="22"/>
      <c r="D11" s="23">
        <v>600</v>
      </c>
    </row>
    <row r="12" spans="1:4" ht="20" customHeight="1">
      <c r="A12" s="30"/>
      <c r="B12" s="30"/>
      <c r="C12" s="30"/>
      <c r="D12" s="31">
        <f>D1+D5+D9</f>
        <v>8919.1</v>
      </c>
    </row>
  </sheetData>
  <phoneticPr fontId="12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2023-05-12T06:33:14Z</cp:lastPrinted>
  <dcterms:created xsi:type="dcterms:W3CDTF">2014-04-15T08:52:00Z</dcterms:created>
  <dcterms:modified xsi:type="dcterms:W3CDTF">2023-05-12T06:45:13Z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