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康辉工作\2023年\1226 爱科 北京江西大酒店\结算\"/>
    </mc:Choice>
  </mc:AlternateContent>
  <xr:revisionPtr revIDLastSave="0" documentId="13_ncr:1_{14FDC2CF-C13B-4547-BD6E-3BD478B71C20}" xr6:coauthVersionLast="47" xr6:coauthVersionMax="47" xr10:uidLastSave="{00000000-0000-0000-0000-000000000000}"/>
  <bookViews>
    <workbookView xWindow="-108" yWindow="-108" windowWidth="23256" windowHeight="12456" xr2:uid="{DC392EB2-10F4-4CFF-ADE5-D8CED59FCDCC}"/>
  </bookViews>
  <sheets>
    <sheet name="北京江西大酒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49" i="1"/>
  <c r="H21" i="1"/>
  <c r="H68" i="1"/>
  <c r="H56" i="1"/>
  <c r="H26" i="1"/>
  <c r="H25" i="1"/>
  <c r="H19" i="1"/>
  <c r="H59" i="1"/>
  <c r="H58" i="1"/>
  <c r="H57" i="1"/>
  <c r="H37" i="1"/>
  <c r="H36" i="1"/>
  <c r="H35" i="1"/>
  <c r="H34" i="1"/>
  <c r="H33" i="1"/>
  <c r="H32" i="1"/>
  <c r="H31" i="1"/>
  <c r="H30" i="1"/>
  <c r="H29" i="1"/>
  <c r="H28" i="1"/>
  <c r="H27" i="1"/>
  <c r="H24" i="1"/>
  <c r="H69" i="1"/>
  <c r="H44" i="1"/>
  <c r="H38" i="1"/>
  <c r="H39" i="1"/>
  <c r="H40" i="1"/>
  <c r="H41" i="1"/>
  <c r="H42" i="1"/>
  <c r="H43" i="1"/>
  <c r="H45" i="1"/>
  <c r="H46" i="1"/>
  <c r="H47" i="1"/>
  <c r="H48" i="1"/>
  <c r="H52" i="1"/>
  <c r="H20" i="1"/>
  <c r="H18" i="1"/>
  <c r="H64" i="1"/>
  <c r="M68" i="1" l="1"/>
  <c r="M64" i="1"/>
  <c r="M63" i="1"/>
  <c r="M58" i="1"/>
  <c r="M52" i="1"/>
  <c r="M53" i="1" s="1"/>
  <c r="H53" i="1"/>
  <c r="N35" i="1"/>
  <c r="N34" i="1"/>
  <c r="N32" i="1"/>
  <c r="N31" i="1"/>
  <c r="M20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N12" i="1" l="1"/>
  <c r="N49" i="1"/>
  <c r="N16" i="1"/>
  <c r="N13" i="1"/>
  <c r="N24" i="1"/>
  <c r="N33" i="1"/>
  <c r="N68" i="1"/>
  <c r="M65" i="1"/>
  <c r="N64" i="1"/>
  <c r="N20" i="1"/>
  <c r="N58" i="1"/>
  <c r="N17" i="1"/>
  <c r="N15" i="1"/>
  <c r="N11" i="1"/>
  <c r="N10" i="1"/>
  <c r="M21" i="1"/>
  <c r="N14" i="1"/>
  <c r="N53" i="1"/>
  <c r="N52" i="1"/>
  <c r="M60" i="1"/>
  <c r="N60" i="1" s="1"/>
  <c r="M69" i="1"/>
  <c r="N69" i="1" s="1"/>
  <c r="N28" i="1"/>
  <c r="M70" i="1" l="1"/>
  <c r="G63" i="1"/>
  <c r="H63" i="1" s="1"/>
  <c r="H65" i="1" s="1"/>
  <c r="H70" i="1" s="1"/>
  <c r="N21" i="1"/>
  <c r="N63" i="1" l="1"/>
  <c r="N65" i="1" l="1"/>
  <c r="N70" i="1"/>
</calcChain>
</file>

<file path=xl/sharedStrings.xml><?xml version="1.0" encoding="utf-8"?>
<sst xmlns="http://schemas.openxmlformats.org/spreadsheetml/2006/main" count="263" uniqueCount="151">
  <si>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</si>
  <si>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</si>
  <si>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</si>
  <si>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</si>
  <si>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</si>
  <si>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</si>
  <si>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t>康辉集团北京国际会议展览有限公司</t>
    <phoneticPr fontId="10" type="noConversion"/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</si>
  <si>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</si>
  <si>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</si>
  <si>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</si>
  <si>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</si>
  <si>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</si>
  <si>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</si>
  <si>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</si>
  <si>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</si>
  <si>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</si>
  <si>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</si>
  <si>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</si>
  <si>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</si>
  <si>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</si>
  <si>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</si>
  <si>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</si>
  <si>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</si>
  <si>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</si>
  <si>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</si>
  <si>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</si>
  <si>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</si>
  <si>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</si>
  <si>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</si>
  <si>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</si>
  <si>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</si>
  <si>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</si>
  <si>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</si>
  <si>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</si>
  <si>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</si>
  <si>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</si>
  <si>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</si>
  <si>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</si>
  <si>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</si>
  <si>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</si>
  <si>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</si>
  <si>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</si>
  <si>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</si>
  <si>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</si>
  <si>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</si>
  <si>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</si>
  <si>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</si>
  <si>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</si>
  <si>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</si>
  <si>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</si>
  <si>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</si>
  <si>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出发地机场或火车接送</t>
    <phoneticPr fontId="10" type="noConversion"/>
  </si>
  <si>
    <t>奥迪A6等级别接送机</t>
  </si>
  <si>
    <t>22座空调车接送机</t>
  </si>
  <si>
    <t>33座空调车接送机</t>
  </si>
  <si>
    <t>45座空调车接送机</t>
  </si>
  <si>
    <t>A.2</t>
    <phoneticPr fontId="10" type="noConversion"/>
  </si>
  <si>
    <t>趟</t>
  </si>
  <si>
    <t xml:space="preserve">    sub-total</t>
  </si>
  <si>
    <t>天数</t>
  </si>
  <si>
    <t>B</t>
  </si>
  <si>
    <t>线上+线下会议</t>
    <phoneticPr fontId="10" type="noConversion"/>
  </si>
  <si>
    <t>B.1.1</t>
    <phoneticPr fontId="10" type="noConversion"/>
  </si>
  <si>
    <t>次</t>
    <phoneticPr fontId="10" type="noConversion"/>
  </si>
  <si>
    <t>B.1.2</t>
    <phoneticPr fontId="10" type="noConversion"/>
  </si>
  <si>
    <t>腾讯会议</t>
    <phoneticPr fontId="10" type="noConversion"/>
  </si>
  <si>
    <t>300人内免费</t>
    <phoneticPr fontId="10" type="noConversion"/>
  </si>
  <si>
    <t>电脑</t>
    <phoneticPr fontId="10" type="noConversion"/>
  </si>
  <si>
    <t>台/天</t>
    <phoneticPr fontId="10" type="noConversion"/>
  </si>
  <si>
    <t>场</t>
    <phoneticPr fontId="10" type="noConversion"/>
  </si>
  <si>
    <t>导播台</t>
    <phoneticPr fontId="10" type="noConversion"/>
  </si>
  <si>
    <t>技术支持</t>
    <phoneticPr fontId="10" type="noConversion"/>
  </si>
  <si>
    <t>人/天</t>
    <phoneticPr fontId="10" type="noConversion"/>
  </si>
  <si>
    <t>车</t>
    <phoneticPr fontId="10" type="noConversion"/>
  </si>
  <si>
    <t>人数</t>
  </si>
  <si>
    <t>C</t>
  </si>
  <si>
    <t>团队活动（仅限内部会议）</t>
  </si>
  <si>
    <t>C.1</t>
  </si>
  <si>
    <t>人</t>
  </si>
  <si>
    <t xml:space="preserve">  sub-total</t>
  </si>
  <si>
    <t>D</t>
  </si>
  <si>
    <t>用餐</t>
  </si>
  <si>
    <t>D.1</t>
  </si>
  <si>
    <t>F</t>
  </si>
  <si>
    <t>服务费</t>
  </si>
  <si>
    <t>F.1</t>
  </si>
  <si>
    <t>服务费 8%</t>
  </si>
  <si>
    <t>元</t>
  </si>
  <si>
    <t>F.2</t>
  </si>
  <si>
    <t>G</t>
  </si>
  <si>
    <t>现场服务人员费用</t>
  </si>
  <si>
    <t>G.1</t>
  </si>
  <si>
    <t>全陪工作人员费用</t>
    <phoneticPr fontId="10" type="noConversion"/>
  </si>
  <si>
    <t>人/天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</si>
  <si>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</si>
  <si>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</si>
  <si>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</si>
  <si>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</si>
  <si>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</si>
  <si>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耿吴茜 18210062127</t>
    <phoneticPr fontId="10" type="noConversion"/>
  </si>
  <si>
    <t>机票</t>
    <phoneticPr fontId="3" type="noConversion"/>
  </si>
  <si>
    <t>机票</t>
    <phoneticPr fontId="10" type="noConversion"/>
  </si>
  <si>
    <t>会场</t>
    <phoneticPr fontId="10" type="noConversion"/>
  </si>
  <si>
    <t>房间</t>
    <phoneticPr fontId="10" type="noConversion"/>
  </si>
  <si>
    <t>晚</t>
    <phoneticPr fontId="10" type="noConversion"/>
  </si>
  <si>
    <t>晚</t>
    <phoneticPr fontId="3" type="noConversion"/>
  </si>
  <si>
    <t>茶歇</t>
    <phoneticPr fontId="3" type="noConversion"/>
  </si>
  <si>
    <t>次</t>
    <phoneticPr fontId="3" type="noConversion"/>
  </si>
  <si>
    <t>聚合路由器</t>
    <phoneticPr fontId="10" type="noConversion"/>
  </si>
  <si>
    <t>天</t>
    <phoneticPr fontId="10" type="noConversion"/>
  </si>
  <si>
    <t>采集卡+声卡</t>
    <phoneticPr fontId="10" type="noConversion"/>
  </si>
  <si>
    <t>配套线材</t>
    <phoneticPr fontId="10" type="noConversion"/>
  </si>
  <si>
    <t>用餐</t>
    <phoneticPr fontId="3" type="noConversion"/>
  </si>
  <si>
    <t>5日晚餐</t>
    <phoneticPr fontId="3" type="noConversion"/>
  </si>
  <si>
    <t>6日午餐</t>
    <phoneticPr fontId="3" type="noConversion"/>
  </si>
  <si>
    <t>含单早</t>
    <phoneticPr fontId="3" type="noConversion"/>
  </si>
  <si>
    <t>线上线下会议</t>
    <phoneticPr fontId="10" type="noConversion"/>
  </si>
  <si>
    <t>北京江西大酒店</t>
    <phoneticPr fontId="10" type="noConversion"/>
  </si>
  <si>
    <t>套房    12月24日-27日</t>
    <phoneticPr fontId="3" type="noConversion"/>
  </si>
  <si>
    <t>线上（腾讯会议）</t>
    <phoneticPr fontId="10" type="noConversion"/>
  </si>
  <si>
    <t>线下</t>
    <phoneticPr fontId="3" type="noConversion"/>
  </si>
  <si>
    <t>B.1.3</t>
    <phoneticPr fontId="3" type="noConversion"/>
  </si>
  <si>
    <t>调音台</t>
    <phoneticPr fontId="10" type="noConversion"/>
  </si>
  <si>
    <t>台</t>
    <phoneticPr fontId="10" type="noConversion"/>
  </si>
  <si>
    <t>全频音响</t>
    <phoneticPr fontId="10" type="noConversion"/>
  </si>
  <si>
    <t>支</t>
    <phoneticPr fontId="10" type="noConversion"/>
  </si>
  <si>
    <t>处理器</t>
    <phoneticPr fontId="10" type="noConversion"/>
  </si>
  <si>
    <t>功放</t>
    <phoneticPr fontId="10" type="noConversion"/>
  </si>
  <si>
    <t>鹅颈麦克</t>
    <phoneticPr fontId="10" type="noConversion"/>
  </si>
  <si>
    <t>手持麦克</t>
    <phoneticPr fontId="10" type="noConversion"/>
  </si>
  <si>
    <t>套</t>
    <phoneticPr fontId="10" type="noConversion"/>
  </si>
  <si>
    <t>620无缝切换器</t>
    <phoneticPr fontId="10" type="noConversion"/>
  </si>
  <si>
    <t>技术人员</t>
    <phoneticPr fontId="10" type="noConversion"/>
  </si>
  <si>
    <t>个</t>
    <phoneticPr fontId="10" type="noConversion"/>
  </si>
  <si>
    <t>运输费</t>
    <phoneticPr fontId="10" type="noConversion"/>
  </si>
  <si>
    <t>12月25日全天 6号厅 77平米</t>
    <phoneticPr fontId="10" type="noConversion"/>
  </si>
  <si>
    <t>大床房  12月24日-27日</t>
    <phoneticPr fontId="10" type="noConversion"/>
  </si>
  <si>
    <t>大床房  12月25日-26日</t>
    <phoneticPr fontId="10" type="noConversion"/>
  </si>
  <si>
    <t>12月26日全天 6号厅 77平米</t>
    <phoneticPr fontId="10" type="noConversion"/>
  </si>
  <si>
    <t>6日晚餐</t>
    <phoneticPr fontId="3" type="noConversion"/>
  </si>
  <si>
    <t>自助午餐</t>
    <phoneticPr fontId="3" type="noConversion"/>
  </si>
  <si>
    <t>8000流明激光投影+120英寸16:9 幕布</t>
    <phoneticPr fontId="10" type="noConversion"/>
  </si>
  <si>
    <t>北京-成都退票费</t>
    <phoneticPr fontId="3" type="noConversion"/>
  </si>
  <si>
    <t>北京-成都</t>
    <phoneticPr fontId="3" type="noConversion"/>
  </si>
  <si>
    <t>成都北京</t>
    <phoneticPr fontId="3" type="noConversion"/>
  </si>
  <si>
    <t>大床房  12月24日-26日</t>
    <phoneticPr fontId="10" type="noConversion"/>
  </si>
  <si>
    <t>5日午餐</t>
    <phoneticPr fontId="3" type="noConversion"/>
  </si>
  <si>
    <t>江西中餐厅  12人用餐</t>
    <phoneticPr fontId="3" type="noConversion"/>
  </si>
  <si>
    <t>社会餐厅   10人用餐</t>
    <phoneticPr fontId="3" type="noConversion"/>
  </si>
  <si>
    <t>水果+咖啡</t>
    <phoneticPr fontId="3" type="noConversion"/>
  </si>
  <si>
    <t>药品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</si>
</sst>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30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4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9"/>
      <name val="等线"/>
      <family val="3"/>
      <charset val="134"/>
      <scheme val="minor"/>
    </font>
    <font>
      <sz val="14"/>
      <color indexed="5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indexed="9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rgb="FFFF0000"/>
      <name val="宋体"/>
      <family val="2"/>
      <charset val="134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sz val="11"/>
      <name val="Arial"/>
      <family val="2"/>
    </font>
    <font>
      <b/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8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3" borderId="1" xfId="1" applyFont="1" applyFill="1" applyBorder="1" applyAlignment="1">
      <alignment vertical="center" wrapText="1"/>
    </xf>
    <xf numFmtId="0" fontId="8" fillId="0" borderId="1" xfId="1" applyFont="1" applyBorder="1">
      <alignment vertical="center"/>
    </xf>
    <xf numFmtId="0" fontId="11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58" fontId="8" fillId="3" borderId="2" xfId="1" applyNumberFormat="1" applyFont="1" applyFill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12" fillId="4" borderId="0" xfId="1" applyFont="1" applyFill="1" applyAlignment="1">
      <alignment horizontal="left" vertical="center"/>
    </xf>
    <xf numFmtId="0" fontId="14" fillId="5" borderId="5" xfId="1" applyFont="1" applyFill="1" applyBorder="1" applyAlignment="1">
      <alignment horizontal="center" vertical="center"/>
    </xf>
    <xf numFmtId="0" fontId="14" fillId="5" borderId="6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14" fillId="5" borderId="7" xfId="1" applyFont="1" applyFill="1" applyBorder="1" applyAlignment="1">
      <alignment horizontal="center" vertical="center"/>
    </xf>
    <xf numFmtId="0" fontId="14" fillId="5" borderId="6" xfId="1" applyFont="1" applyFill="1" applyBorder="1" applyAlignment="1">
      <alignment horizontal="center" vertical="center" wrapText="1"/>
    </xf>
    <xf numFmtId="0" fontId="14" fillId="5" borderId="7" xfId="1" applyFont="1" applyFill="1" applyBorder="1">
      <alignment vertical="center"/>
    </xf>
    <xf numFmtId="0" fontId="14" fillId="5" borderId="8" xfId="1" applyFont="1" applyFill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8" fillId="0" borderId="11" xfId="1" applyFont="1" applyBorder="1" applyAlignment="1">
      <alignment horizontal="left" vertical="center"/>
    </xf>
    <xf numFmtId="0" fontId="19" fillId="0" borderId="16" xfId="1" applyFont="1" applyBorder="1">
      <alignment vertical="center"/>
    </xf>
    <xf numFmtId="0" fontId="20" fillId="3" borderId="16" xfId="1" applyFont="1" applyFill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4" fontId="20" fillId="0" borderId="16" xfId="1" applyNumberFormat="1" applyFont="1" applyBorder="1">
      <alignment vertical="center"/>
    </xf>
    <xf numFmtId="0" fontId="7" fillId="0" borderId="16" xfId="1" applyFont="1" applyBorder="1">
      <alignment vertical="center"/>
    </xf>
    <xf numFmtId="2" fontId="7" fillId="0" borderId="16" xfId="1" applyNumberFormat="1" applyFont="1" applyBorder="1">
      <alignment vertical="center"/>
    </xf>
    <xf numFmtId="0" fontId="20" fillId="3" borderId="11" xfId="1" applyFont="1" applyFill="1" applyBorder="1" applyAlignment="1">
      <alignment horizontal="center" vertical="center"/>
    </xf>
    <xf numFmtId="4" fontId="20" fillId="0" borderId="12" xfId="1" applyNumberFormat="1" applyFont="1" applyBorder="1">
      <alignment vertical="center"/>
    </xf>
    <xf numFmtId="0" fontId="19" fillId="0" borderId="15" xfId="1" applyFont="1" applyBorder="1">
      <alignment vertical="center"/>
    </xf>
    <xf numFmtId="0" fontId="17" fillId="0" borderId="13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4" fontId="17" fillId="0" borderId="16" xfId="1" applyNumberFormat="1" applyFont="1" applyBorder="1">
      <alignment vertical="center"/>
    </xf>
    <xf numFmtId="0" fontId="21" fillId="0" borderId="12" xfId="1" applyFont="1" applyBorder="1">
      <alignment vertical="center"/>
    </xf>
    <xf numFmtId="0" fontId="21" fillId="0" borderId="16" xfId="1" applyFont="1" applyBorder="1">
      <alignment vertical="center"/>
    </xf>
    <xf numFmtId="2" fontId="21" fillId="0" borderId="16" xfId="1" applyNumberFormat="1" applyFont="1" applyBorder="1">
      <alignment vertical="center"/>
    </xf>
    <xf numFmtId="0" fontId="14" fillId="5" borderId="21" xfId="1" applyFont="1" applyFill="1" applyBorder="1" applyAlignment="1">
      <alignment horizontal="center" vertical="center" wrapText="1"/>
    </xf>
    <xf numFmtId="0" fontId="22" fillId="0" borderId="16" xfId="1" applyFont="1" applyBorder="1" applyAlignment="1">
      <alignment horizontal="left" vertical="center"/>
    </xf>
    <xf numFmtId="0" fontId="23" fillId="3" borderId="16" xfId="1" applyFont="1" applyFill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40" fontId="23" fillId="0" borderId="12" xfId="1" applyNumberFormat="1" applyFont="1" applyBorder="1" applyAlignment="1">
      <alignment horizontal="right" vertical="center"/>
    </xf>
    <xf numFmtId="40" fontId="23" fillId="0" borderId="16" xfId="1" applyNumberFormat="1" applyFont="1" applyBorder="1" applyAlignment="1">
      <alignment horizontal="right" vertical="center"/>
    </xf>
    <xf numFmtId="0" fontId="19" fillId="0" borderId="16" xfId="1" applyFont="1" applyBorder="1" applyAlignment="1">
      <alignment vertical="center" wrapText="1"/>
    </xf>
    <xf numFmtId="0" fontId="22" fillId="0" borderId="12" xfId="1" applyFont="1" applyBorder="1" applyAlignment="1">
      <alignment horizontal="left" vertical="center"/>
    </xf>
    <xf numFmtId="4" fontId="17" fillId="0" borderId="22" xfId="1" applyNumberFormat="1" applyFont="1" applyBorder="1">
      <alignment vertical="center"/>
    </xf>
    <xf numFmtId="4" fontId="17" fillId="0" borderId="12" xfId="1" applyNumberFormat="1" applyFont="1" applyBorder="1">
      <alignment vertical="center"/>
    </xf>
    <xf numFmtId="0" fontId="20" fillId="0" borderId="9" xfId="1" applyFont="1" applyBorder="1" applyAlignment="1">
      <alignment horizontal="center" vertical="center"/>
    </xf>
    <xf numFmtId="0" fontId="17" fillId="0" borderId="16" xfId="1" applyFont="1" applyBorder="1">
      <alignment vertical="center"/>
    </xf>
    <xf numFmtId="0" fontId="19" fillId="0" borderId="16" xfId="1" applyFont="1" applyBorder="1" applyAlignment="1">
      <alignment horizontal="left" vertical="center"/>
    </xf>
    <xf numFmtId="0" fontId="7" fillId="0" borderId="12" xfId="1" applyFont="1" applyBorder="1">
      <alignment vertical="center"/>
    </xf>
    <xf numFmtId="176" fontId="20" fillId="0" borderId="16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7" fillId="0" borderId="16" xfId="1" applyNumberFormat="1" applyFont="1" applyBorder="1">
      <alignment vertical="center"/>
    </xf>
    <xf numFmtId="0" fontId="20" fillId="0" borderId="16" xfId="1" applyFont="1" applyBorder="1">
      <alignment vertical="center"/>
    </xf>
    <xf numFmtId="177" fontId="21" fillId="0" borderId="16" xfId="1" applyNumberFormat="1" applyFont="1" applyBorder="1">
      <alignment vertical="center"/>
    </xf>
    <xf numFmtId="0" fontId="25" fillId="0" borderId="16" xfId="1" applyFont="1" applyBorder="1">
      <alignment vertical="center"/>
    </xf>
    <xf numFmtId="0" fontId="26" fillId="0" borderId="10" xfId="1" applyFont="1" applyBorder="1">
      <alignment vertical="center"/>
    </xf>
    <xf numFmtId="0" fontId="26" fillId="0" borderId="11" xfId="1" applyFont="1" applyBorder="1">
      <alignment vertical="center"/>
    </xf>
    <xf numFmtId="0" fontId="26" fillId="0" borderId="12" xfId="1" applyFont="1" applyBorder="1">
      <alignment vertical="center"/>
    </xf>
    <xf numFmtId="176" fontId="26" fillId="0" borderId="16" xfId="1" applyNumberFormat="1" applyFont="1" applyBorder="1" applyAlignment="1">
      <alignment horizontal="right" vertical="center"/>
    </xf>
    <xf numFmtId="0" fontId="26" fillId="0" borderId="16" xfId="1" applyFont="1" applyBorder="1">
      <alignment vertical="center"/>
    </xf>
    <xf numFmtId="2" fontId="26" fillId="0" borderId="16" xfId="1" applyNumberFormat="1" applyFont="1" applyBorder="1">
      <alignment vertical="center"/>
    </xf>
    <xf numFmtId="0" fontId="28" fillId="0" borderId="0" xfId="0" applyFont="1">
      <alignment vertical="center"/>
    </xf>
    <xf numFmtId="0" fontId="21" fillId="0" borderId="11" xfId="1" applyFont="1" applyBorder="1" applyAlignment="1">
      <alignment horizontal="left" vertical="center"/>
    </xf>
    <xf numFmtId="0" fontId="29" fillId="0" borderId="11" xfId="1" applyFont="1" applyBorder="1">
      <alignment vertical="center"/>
    </xf>
    <xf numFmtId="0" fontId="29" fillId="0" borderId="25" xfId="1" applyFont="1" applyBorder="1">
      <alignment vertical="center"/>
    </xf>
    <xf numFmtId="0" fontId="22" fillId="0" borderId="15" xfId="1" applyFont="1" applyBorder="1" applyAlignment="1">
      <alignment horizontal="center" vertical="center"/>
    </xf>
    <xf numFmtId="0" fontId="20" fillId="3" borderId="12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24" fillId="0" borderId="12" xfId="1" applyFont="1" applyBorder="1" applyAlignment="1">
      <alignment horizontal="left" vertical="center"/>
    </xf>
    <xf numFmtId="0" fontId="24" fillId="0" borderId="16" xfId="1" applyFont="1" applyBorder="1">
      <alignment vertical="center"/>
    </xf>
    <xf numFmtId="0" fontId="14" fillId="5" borderId="23" xfId="1" applyFont="1" applyFill="1" applyBorder="1" applyAlignment="1">
      <alignment horizontal="center" vertical="center" wrapText="1"/>
    </xf>
    <xf numFmtId="0" fontId="19" fillId="0" borderId="20" xfId="1" applyFont="1" applyBorder="1" applyAlignment="1">
      <alignment horizontal="left" vertical="center"/>
    </xf>
    <xf numFmtId="0" fontId="19" fillId="0" borderId="20" xfId="1" applyFont="1" applyBorder="1" applyAlignment="1">
      <alignment horizontal="left" vertical="center" wrapText="1"/>
    </xf>
    <xf numFmtId="0" fontId="19" fillId="0" borderId="22" xfId="1" applyFont="1" applyBorder="1" applyAlignment="1">
      <alignment horizontal="left" vertical="center"/>
    </xf>
    <xf numFmtId="0" fontId="23" fillId="3" borderId="12" xfId="1" applyFont="1" applyFill="1" applyBorder="1" applyAlignment="1">
      <alignment horizontal="center" vertical="center"/>
    </xf>
    <xf numFmtId="0" fontId="14" fillId="5" borderId="23" xfId="1" applyFont="1" applyFill="1" applyBorder="1" applyAlignment="1">
      <alignment horizontal="center" vertical="center"/>
    </xf>
    <xf numFmtId="0" fontId="22" fillId="0" borderId="16" xfId="1" applyFont="1" applyBorder="1" applyAlignment="1">
      <alignment vertical="center" wrapText="1"/>
    </xf>
    <xf numFmtId="0" fontId="19" fillId="0" borderId="12" xfId="1" applyFont="1" applyBorder="1">
      <alignment vertical="center"/>
    </xf>
    <xf numFmtId="0" fontId="27" fillId="0" borderId="16" xfId="1" applyFont="1" applyBorder="1">
      <alignment vertical="center"/>
    </xf>
    <xf numFmtId="0" fontId="17" fillId="0" borderId="13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21" fillId="0" borderId="11" xfId="1" applyFont="1" applyBorder="1" applyAlignment="1">
      <alignment horizontal="left" vertical="center"/>
    </xf>
    <xf numFmtId="0" fontId="29" fillId="0" borderId="11" xfId="1" applyFont="1" applyBorder="1" applyAlignment="1">
      <alignment horizontal="left" vertical="center"/>
    </xf>
    <xf numFmtId="0" fontId="29" fillId="0" borderId="12" xfId="1" applyFont="1" applyBorder="1" applyAlignment="1">
      <alignment horizontal="left" vertical="center"/>
    </xf>
    <xf numFmtId="0" fontId="29" fillId="0" borderId="25" xfId="1" applyFont="1" applyBorder="1" applyAlignment="1">
      <alignment horizontal="left" vertical="center" wrapText="1"/>
    </xf>
    <xf numFmtId="0" fontId="29" fillId="0" borderId="29" xfId="1" applyFont="1" applyBorder="1" applyAlignment="1">
      <alignment horizontal="left" vertical="center" wrapText="1"/>
    </xf>
    <xf numFmtId="0" fontId="20" fillId="0" borderId="14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0" fillId="3" borderId="10" xfId="1" applyFont="1" applyFill="1" applyBorder="1" applyAlignment="1">
      <alignment horizontal="center" vertical="center"/>
    </xf>
    <xf numFmtId="0" fontId="20" fillId="3" borderId="12" xfId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9" fontId="20" fillId="3" borderId="10" xfId="1" applyNumberFormat="1" applyFont="1" applyFill="1" applyBorder="1" applyAlignment="1">
      <alignment horizontal="center" vertical="center"/>
    </xf>
    <xf numFmtId="0" fontId="17" fillId="0" borderId="24" xfId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5" fillId="5" borderId="7" xfId="1" applyFont="1" applyFill="1" applyBorder="1" applyAlignment="1">
      <alignment horizontal="center" vertical="center"/>
    </xf>
    <xf numFmtId="0" fontId="15" fillId="5" borderId="23" xfId="1" applyFont="1" applyFill="1" applyBorder="1" applyAlignment="1">
      <alignment horizontal="center" vertical="center"/>
    </xf>
    <xf numFmtId="0" fontId="17" fillId="0" borderId="26" xfId="1" applyFont="1" applyBorder="1" applyAlignment="1">
      <alignment horizontal="left" vertical="center"/>
    </xf>
    <xf numFmtId="0" fontId="17" fillId="0" borderId="27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/>
    </xf>
    <xf numFmtId="0" fontId="19" fillId="0" borderId="15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17" fillId="3" borderId="16" xfId="1" applyFont="1" applyFill="1" applyBorder="1" applyAlignment="1">
      <alignment horizontal="center" vertical="center"/>
    </xf>
    <xf numFmtId="14" fontId="19" fillId="0" borderId="15" xfId="1" applyNumberFormat="1" applyFont="1" applyBorder="1" applyAlignment="1">
      <alignment horizontal="left" vertical="center"/>
    </xf>
    <xf numFmtId="14" fontId="19" fillId="0" borderId="18" xfId="1" applyNumberFormat="1" applyFont="1" applyBorder="1" applyAlignment="1">
      <alignment horizontal="left" vertical="center"/>
    </xf>
    <xf numFmtId="14" fontId="19" fillId="0" borderId="20" xfId="1" applyNumberFormat="1" applyFont="1" applyBorder="1" applyAlignment="1">
      <alignment horizontal="left" vertical="center"/>
    </xf>
    <xf numFmtId="0" fontId="22" fillId="0" borderId="15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31" fontId="8" fillId="0" borderId="2" xfId="1" applyNumberFormat="1" applyFont="1" applyBorder="1" applyAlignment="1">
      <alignment horizontal="left" vertical="center"/>
    </xf>
    <xf numFmtId="0" fontId="13" fillId="5" borderId="3" xfId="1" applyFont="1" applyFill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/>
    </xf>
    <xf numFmtId="14" fontId="19" fillId="0" borderId="15" xfId="1" applyNumberFormat="1" applyFont="1" applyBorder="1" applyAlignment="1">
      <alignment horizontal="center" vertical="center"/>
    </xf>
    <xf numFmtId="14" fontId="19" fillId="0" borderId="20" xfId="1" applyNumberFormat="1" applyFont="1" applyBorder="1" applyAlignment="1">
      <alignment horizontal="center" vertical="center"/>
    </xf>
  </cellXfs>
  <cellStyles count="2">
    <cellStyle name="常规" xfId="0" builtinId="0"/>
    <cellStyle name="常规_Sheet1" xfId="1" xr:uid="{0B486C5A-7E49-45B4-8C5E-C6AC9A8B87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55F9-B3E9-483A-83D2-97C0549B4103}">
  <sheetPr>
    <pageSetUpPr fitToPage="1"/>
  </sheetPr>
  <dimension ref="A1:O74"/>
  <sheetViews>
    <sheetView tabSelected="1" topLeftCell="A49" zoomScale="90" zoomScaleNormal="90" workbookViewId="0">
      <selection activeCell="H70" sqref="H70"/>
    </sheetView>
  </sheetViews>
  <sheetFormatPr defaultColWidth="9" defaultRowHeight="13.8" x14ac:dyDescent="0.25"/>
  <cols>
    <col min="1" max="1" width="10.33203125" customWidth="1"/>
    <col min="2" max="2" width="22.44140625" customWidth="1"/>
    <col min="3" max="3" width="24.44140625" customWidth="1"/>
    <col min="4" max="4" width="7" customWidth="1"/>
    <col min="5" max="5" width="6" customWidth="1"/>
    <col min="6" max="6" width="7.6640625" customWidth="1"/>
    <col min="7" max="7" width="12.77734375" customWidth="1"/>
    <col min="8" max="8" width="12.44140625" customWidth="1"/>
    <col min="9" max="9" width="47.44140625" customWidth="1"/>
    <col min="10" max="10" width="10.33203125" hidden="1" customWidth="1"/>
    <col min="11" max="11" width="10.44140625" hidden="1" customWidth="1"/>
    <col min="12" max="12" width="11.77734375" hidden="1" customWidth="1"/>
    <col min="13" max="13" width="10" hidden="1" customWidth="1"/>
    <col min="14" max="14" width="10.77734375" hidden="1" customWidth="1"/>
    <col min="15" max="15" width="45.33203125" hidden="1" customWidth="1"/>
    <col min="16" max="16" width="11.109375" customWidth="1"/>
  </cols>
  <sheetData>
    <row r="1" spans="1:15" ht="43.2" customHeight="1" x14ac:dyDescent="0.25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" t="s">
        <v>1</v>
      </c>
      <c r="K1" s="1"/>
      <c r="L1" s="2" t="s">
        <v>2</v>
      </c>
      <c r="M1" s="3" t="s">
        <v>3</v>
      </c>
      <c r="N1" s="4"/>
      <c r="O1" s="4"/>
    </row>
    <row r="2" spans="1:15" ht="34.5" customHeight="1" thickBot="1" x14ac:dyDescent="0.3">
      <c r="A2" s="5" t="s">
        <v>4</v>
      </c>
      <c r="B2" s="6" t="s">
        <v>116</v>
      </c>
      <c r="C2" s="5" t="s">
        <v>5</v>
      </c>
      <c r="D2" s="7" t="s">
        <v>6</v>
      </c>
      <c r="E2" s="7"/>
      <c r="F2" s="7"/>
      <c r="G2" s="7"/>
      <c r="H2" s="5"/>
      <c r="I2" s="8"/>
      <c r="J2" s="1" t="s">
        <v>7</v>
      </c>
      <c r="K2" s="1"/>
      <c r="L2" s="2" t="s">
        <v>8</v>
      </c>
      <c r="M2" s="3" t="s">
        <v>9</v>
      </c>
      <c r="N2" s="4"/>
      <c r="O2" s="3" t="s">
        <v>3</v>
      </c>
    </row>
    <row r="3" spans="1:15" ht="18" thickBot="1" x14ac:dyDescent="0.3">
      <c r="A3" s="9" t="s">
        <v>10</v>
      </c>
      <c r="B3" s="10" t="s">
        <v>117</v>
      </c>
      <c r="C3" s="5" t="s">
        <v>11</v>
      </c>
      <c r="D3" s="11" t="s">
        <v>99</v>
      </c>
      <c r="E3" s="11"/>
      <c r="F3" s="11"/>
      <c r="G3" s="11"/>
      <c r="H3" s="9"/>
      <c r="I3" s="12"/>
      <c r="J3" s="1" t="s">
        <v>12</v>
      </c>
      <c r="K3" s="1"/>
      <c r="L3" s="2" t="s">
        <v>13</v>
      </c>
      <c r="M3" s="3" t="s">
        <v>14</v>
      </c>
      <c r="N3" s="4"/>
      <c r="O3" s="3" t="s">
        <v>9</v>
      </c>
    </row>
    <row r="4" spans="1:15" ht="18" thickBot="1" x14ac:dyDescent="0.3">
      <c r="A4" s="9" t="s">
        <v>15</v>
      </c>
      <c r="B4" s="13">
        <v>45286</v>
      </c>
      <c r="C4" s="5" t="s">
        <v>16</v>
      </c>
      <c r="D4" s="131">
        <v>44918</v>
      </c>
      <c r="E4" s="131"/>
      <c r="F4" s="131"/>
      <c r="G4" s="11"/>
      <c r="H4" s="14"/>
      <c r="I4" s="12"/>
      <c r="J4" s="1" t="s">
        <v>17</v>
      </c>
      <c r="K4" s="1"/>
      <c r="L4" s="2" t="s">
        <v>18</v>
      </c>
      <c r="M4" s="3" t="s">
        <v>19</v>
      </c>
      <c r="N4" s="4"/>
      <c r="O4" s="3" t="s">
        <v>14</v>
      </c>
    </row>
    <row r="5" spans="1:15" ht="18" thickBot="1" x14ac:dyDescent="0.3">
      <c r="A5" s="9" t="s">
        <v>20</v>
      </c>
      <c r="B5" s="15">
        <v>15</v>
      </c>
      <c r="C5" s="5" t="s">
        <v>21</v>
      </c>
      <c r="D5" s="11"/>
      <c r="E5" s="11"/>
      <c r="F5" s="11"/>
      <c r="G5" s="11"/>
      <c r="H5" s="9"/>
      <c r="I5" s="12"/>
      <c r="J5" s="1" t="s">
        <v>22</v>
      </c>
      <c r="K5" s="1"/>
      <c r="L5" s="2" t="s">
        <v>23</v>
      </c>
      <c r="M5" s="2" t="s">
        <v>23</v>
      </c>
      <c r="N5" s="4"/>
      <c r="O5" s="3" t="s">
        <v>19</v>
      </c>
    </row>
    <row r="6" spans="1:15" ht="18" thickBot="1" x14ac:dyDescent="0.3">
      <c r="A6" s="9" t="s">
        <v>24</v>
      </c>
      <c r="B6" s="15"/>
      <c r="C6" s="16" t="s">
        <v>25</v>
      </c>
      <c r="D6" s="16"/>
      <c r="E6" s="16"/>
      <c r="F6" s="16"/>
      <c r="G6" s="16"/>
      <c r="H6" s="14"/>
      <c r="I6" s="12"/>
      <c r="J6" s="1" t="s">
        <v>26</v>
      </c>
      <c r="K6" s="1"/>
      <c r="L6" s="2"/>
      <c r="M6" s="4"/>
      <c r="N6" s="4"/>
      <c r="O6" s="4"/>
    </row>
    <row r="7" spans="1:15" ht="18" thickBot="1" x14ac:dyDescent="0.3">
      <c r="A7" s="132" t="s">
        <v>27</v>
      </c>
      <c r="B7" s="133"/>
      <c r="C7" s="133"/>
      <c r="D7" s="133"/>
      <c r="E7" s="133"/>
      <c r="F7" s="133"/>
      <c r="G7" s="132" t="s">
        <v>28</v>
      </c>
      <c r="H7" s="133"/>
      <c r="I7" s="134"/>
      <c r="J7" s="132" t="s">
        <v>29</v>
      </c>
      <c r="K7" s="135"/>
      <c r="L7" s="133"/>
      <c r="M7" s="133"/>
      <c r="N7" s="133"/>
      <c r="O7" s="134"/>
    </row>
    <row r="8" spans="1:15" x14ac:dyDescent="0.25">
      <c r="A8" s="17" t="s">
        <v>30</v>
      </c>
      <c r="B8" s="18" t="s">
        <v>31</v>
      </c>
      <c r="C8" s="18" t="s">
        <v>32</v>
      </c>
      <c r="D8" s="19" t="s">
        <v>33</v>
      </c>
      <c r="E8" s="19" t="s">
        <v>34</v>
      </c>
      <c r="F8" s="18" t="s">
        <v>35</v>
      </c>
      <c r="G8" s="18" t="s">
        <v>36</v>
      </c>
      <c r="H8" s="18" t="s">
        <v>37</v>
      </c>
      <c r="I8" s="18" t="s">
        <v>38</v>
      </c>
      <c r="J8" s="76" t="s">
        <v>39</v>
      </c>
      <c r="K8" s="21" t="s">
        <v>40</v>
      </c>
      <c r="L8" s="22" t="s">
        <v>36</v>
      </c>
      <c r="M8" s="20" t="s">
        <v>41</v>
      </c>
      <c r="N8" s="20" t="s">
        <v>42</v>
      </c>
      <c r="O8" s="23" t="s">
        <v>43</v>
      </c>
    </row>
    <row r="9" spans="1:15" x14ac:dyDescent="0.25">
      <c r="A9" s="24" t="s">
        <v>44</v>
      </c>
      <c r="B9" s="101" t="s">
        <v>45</v>
      </c>
      <c r="C9" s="102"/>
      <c r="D9" s="102"/>
      <c r="E9" s="102"/>
      <c r="F9" s="102"/>
      <c r="G9" s="102"/>
      <c r="H9" s="103"/>
      <c r="I9" s="26"/>
      <c r="J9" s="106"/>
      <c r="K9" s="106"/>
      <c r="L9" s="106"/>
      <c r="M9" s="106"/>
      <c r="N9" s="106"/>
      <c r="O9" s="107"/>
    </row>
    <row r="10" spans="1:15" ht="15" hidden="1" customHeight="1" x14ac:dyDescent="0.25">
      <c r="A10" s="93" t="s">
        <v>46</v>
      </c>
      <c r="B10" s="118" t="s">
        <v>47</v>
      </c>
      <c r="C10" s="26" t="s">
        <v>48</v>
      </c>
      <c r="D10" s="27"/>
      <c r="E10" s="27"/>
      <c r="F10" s="28" t="s">
        <v>49</v>
      </c>
      <c r="G10" s="29"/>
      <c r="H10" s="29">
        <f t="shared" ref="H10:H17" si="0">D10*E10*G10</f>
        <v>0</v>
      </c>
      <c r="I10" s="58"/>
      <c r="J10" s="72"/>
      <c r="K10" s="27"/>
      <c r="L10" s="30"/>
      <c r="M10" s="31">
        <f>J10*L10</f>
        <v>0</v>
      </c>
      <c r="N10" s="31">
        <f>H10-M10</f>
        <v>0</v>
      </c>
      <c r="O10" s="30"/>
    </row>
    <row r="11" spans="1:15" ht="15" hidden="1" customHeight="1" x14ac:dyDescent="0.25">
      <c r="A11" s="94"/>
      <c r="B11" s="119"/>
      <c r="C11" s="26" t="s">
        <v>50</v>
      </c>
      <c r="D11" s="27"/>
      <c r="E11" s="27"/>
      <c r="F11" s="28" t="s">
        <v>49</v>
      </c>
      <c r="G11" s="29"/>
      <c r="H11" s="29">
        <f>D11*E11*G11</f>
        <v>0</v>
      </c>
      <c r="I11" s="77" t="s">
        <v>18</v>
      </c>
      <c r="J11" s="72"/>
      <c r="K11" s="27"/>
      <c r="L11" s="30"/>
      <c r="M11" s="31">
        <f t="shared" ref="M11:M20" si="1">J11*L11</f>
        <v>0</v>
      </c>
      <c r="N11" s="31">
        <f t="shared" ref="N11:N20" si="2">H11-M11</f>
        <v>0</v>
      </c>
      <c r="O11" s="30"/>
    </row>
    <row r="12" spans="1:15" ht="15" hidden="1" customHeight="1" x14ac:dyDescent="0.25">
      <c r="A12" s="94"/>
      <c r="B12" s="119"/>
      <c r="C12" s="26" t="s">
        <v>50</v>
      </c>
      <c r="D12" s="27"/>
      <c r="E12" s="27"/>
      <c r="F12" s="28" t="s">
        <v>49</v>
      </c>
      <c r="G12" s="29"/>
      <c r="H12" s="29">
        <f>D12*E12*G12</f>
        <v>0</v>
      </c>
      <c r="I12" s="77" t="s">
        <v>23</v>
      </c>
      <c r="J12" s="72"/>
      <c r="K12" s="27"/>
      <c r="L12" s="30"/>
      <c r="M12" s="31">
        <f t="shared" si="1"/>
        <v>0</v>
      </c>
      <c r="N12" s="31">
        <f t="shared" si="2"/>
        <v>0</v>
      </c>
      <c r="O12" s="30"/>
    </row>
    <row r="13" spans="1:15" ht="15" hidden="1" customHeight="1" x14ac:dyDescent="0.25">
      <c r="A13" s="94"/>
      <c r="B13" s="119"/>
      <c r="C13" s="26" t="s">
        <v>50</v>
      </c>
      <c r="D13" s="27"/>
      <c r="E13" s="27"/>
      <c r="F13" s="28" t="s">
        <v>49</v>
      </c>
      <c r="G13" s="29"/>
      <c r="H13" s="29">
        <f>D13*E13*G13</f>
        <v>0</v>
      </c>
      <c r="I13" s="26" t="s">
        <v>51</v>
      </c>
      <c r="J13" s="72"/>
      <c r="K13" s="27"/>
      <c r="L13" s="30"/>
      <c r="M13" s="31">
        <f t="shared" si="1"/>
        <v>0</v>
      </c>
      <c r="N13" s="31">
        <f t="shared" si="2"/>
        <v>0</v>
      </c>
      <c r="O13" s="30"/>
    </row>
    <row r="14" spans="1:15" ht="15" hidden="1" customHeight="1" x14ac:dyDescent="0.25">
      <c r="A14" s="94"/>
      <c r="B14" s="119"/>
      <c r="C14" s="26" t="s">
        <v>52</v>
      </c>
      <c r="D14" s="27"/>
      <c r="E14" s="27"/>
      <c r="F14" s="28" t="s">
        <v>49</v>
      </c>
      <c r="G14" s="29"/>
      <c r="H14" s="29">
        <f t="shared" si="0"/>
        <v>0</v>
      </c>
      <c r="I14" s="58"/>
      <c r="J14" s="72"/>
      <c r="K14" s="27"/>
      <c r="L14" s="30"/>
      <c r="M14" s="31">
        <f t="shared" si="1"/>
        <v>0</v>
      </c>
      <c r="N14" s="31">
        <f t="shared" si="2"/>
        <v>0</v>
      </c>
      <c r="O14" s="30"/>
    </row>
    <row r="15" spans="1:15" ht="15" hidden="1" customHeight="1" x14ac:dyDescent="0.25">
      <c r="A15" s="94"/>
      <c r="B15" s="119"/>
      <c r="C15" s="26" t="s">
        <v>53</v>
      </c>
      <c r="D15" s="27"/>
      <c r="E15" s="27"/>
      <c r="F15" s="28" t="s">
        <v>49</v>
      </c>
      <c r="G15" s="29"/>
      <c r="H15" s="29">
        <f t="shared" si="0"/>
        <v>0</v>
      </c>
      <c r="I15" s="58"/>
      <c r="J15" s="72"/>
      <c r="K15" s="27"/>
      <c r="L15" s="30"/>
      <c r="M15" s="31">
        <f t="shared" si="1"/>
        <v>0</v>
      </c>
      <c r="N15" s="31">
        <f t="shared" si="2"/>
        <v>0</v>
      </c>
      <c r="O15" s="30"/>
    </row>
    <row r="16" spans="1:15" ht="15" hidden="1" customHeight="1" x14ac:dyDescent="0.25">
      <c r="A16" s="94"/>
      <c r="B16" s="119"/>
      <c r="C16" s="26" t="s">
        <v>54</v>
      </c>
      <c r="D16" s="27"/>
      <c r="E16" s="27"/>
      <c r="F16" s="28" t="s">
        <v>49</v>
      </c>
      <c r="G16" s="29"/>
      <c r="H16" s="29">
        <f t="shared" si="0"/>
        <v>0</v>
      </c>
      <c r="I16" s="58"/>
      <c r="J16" s="72"/>
      <c r="K16" s="27"/>
      <c r="L16" s="30"/>
      <c r="M16" s="31">
        <f t="shared" si="1"/>
        <v>0</v>
      </c>
      <c r="N16" s="31">
        <f t="shared" si="2"/>
        <v>0</v>
      </c>
      <c r="O16" s="30"/>
    </row>
    <row r="17" spans="1:15" ht="15" hidden="1" customHeight="1" x14ac:dyDescent="0.25">
      <c r="A17" s="95"/>
      <c r="B17" s="120"/>
      <c r="C17" s="26" t="s">
        <v>55</v>
      </c>
      <c r="D17" s="27"/>
      <c r="E17" s="32"/>
      <c r="F17" s="28" t="s">
        <v>49</v>
      </c>
      <c r="G17" s="33"/>
      <c r="H17" s="29">
        <f t="shared" si="0"/>
        <v>0</v>
      </c>
      <c r="I17" s="58"/>
      <c r="J17" s="72"/>
      <c r="K17" s="32"/>
      <c r="L17" s="30"/>
      <c r="M17" s="31">
        <f t="shared" si="1"/>
        <v>0</v>
      </c>
      <c r="N17" s="31">
        <f t="shared" si="2"/>
        <v>0</v>
      </c>
      <c r="O17" s="30"/>
    </row>
    <row r="18" spans="1:15" ht="15" customHeight="1" x14ac:dyDescent="0.25">
      <c r="A18" s="93" t="s">
        <v>56</v>
      </c>
      <c r="B18" s="136" t="s">
        <v>100</v>
      </c>
      <c r="C18" s="26" t="s">
        <v>144</v>
      </c>
      <c r="D18" s="27">
        <v>1</v>
      </c>
      <c r="E18" s="32">
        <v>1</v>
      </c>
      <c r="F18" s="28" t="s">
        <v>57</v>
      </c>
      <c r="G18" s="33">
        <v>2590</v>
      </c>
      <c r="H18" s="29">
        <f>D18*E18*G18</f>
        <v>2590</v>
      </c>
      <c r="I18" s="78"/>
      <c r="J18" s="72"/>
      <c r="K18" s="32"/>
      <c r="L18" s="30"/>
      <c r="M18" s="31"/>
      <c r="N18" s="31"/>
      <c r="O18" s="30"/>
    </row>
    <row r="19" spans="1:15" ht="15" customHeight="1" x14ac:dyDescent="0.25">
      <c r="A19" s="94"/>
      <c r="B19" s="137"/>
      <c r="C19" s="26" t="s">
        <v>143</v>
      </c>
      <c r="D19" s="27">
        <v>1</v>
      </c>
      <c r="E19" s="32">
        <v>1</v>
      </c>
      <c r="F19" s="28" t="s">
        <v>57</v>
      </c>
      <c r="G19" s="33">
        <v>3210</v>
      </c>
      <c r="H19" s="29">
        <f>D19*E19*G19</f>
        <v>3210</v>
      </c>
      <c r="I19" s="78"/>
      <c r="J19" s="72"/>
      <c r="K19" s="32"/>
      <c r="L19" s="30"/>
      <c r="M19" s="31"/>
      <c r="N19" s="31"/>
      <c r="O19" s="30"/>
    </row>
    <row r="20" spans="1:15" ht="15" customHeight="1" x14ac:dyDescent="0.25">
      <c r="A20" s="95"/>
      <c r="B20" s="34" t="s">
        <v>101</v>
      </c>
      <c r="C20" s="26" t="s">
        <v>142</v>
      </c>
      <c r="D20" s="27">
        <v>1</v>
      </c>
      <c r="E20" s="32">
        <v>1</v>
      </c>
      <c r="F20" s="28" t="s">
        <v>57</v>
      </c>
      <c r="G20" s="33">
        <v>576</v>
      </c>
      <c r="H20" s="29">
        <f>D20*E20*G20</f>
        <v>576</v>
      </c>
      <c r="I20" s="78"/>
      <c r="J20" s="72"/>
      <c r="K20" s="32"/>
      <c r="L20" s="30"/>
      <c r="M20" s="31">
        <f t="shared" si="1"/>
        <v>0</v>
      </c>
      <c r="N20" s="31">
        <f t="shared" si="2"/>
        <v>576</v>
      </c>
      <c r="O20" s="30"/>
    </row>
    <row r="21" spans="1:15" ht="15" customHeight="1" thickBot="1" x14ac:dyDescent="0.3">
      <c r="A21" s="85" t="s">
        <v>58</v>
      </c>
      <c r="B21" s="86"/>
      <c r="C21" s="86"/>
      <c r="D21" s="86"/>
      <c r="E21" s="86"/>
      <c r="F21" s="86"/>
      <c r="G21" s="87"/>
      <c r="H21" s="37">
        <f>SUM(H10:H20)</f>
        <v>6376</v>
      </c>
      <c r="I21" s="79"/>
      <c r="J21" s="38"/>
      <c r="K21" s="38"/>
      <c r="L21" s="39"/>
      <c r="M21" s="40">
        <f>SUM(M10:M20)</f>
        <v>0</v>
      </c>
      <c r="N21" s="40">
        <f>H21-M21</f>
        <v>6376</v>
      </c>
      <c r="O21" s="39"/>
    </row>
    <row r="22" spans="1:15" x14ac:dyDescent="0.25">
      <c r="A22" s="17" t="s">
        <v>30</v>
      </c>
      <c r="B22" s="18" t="s">
        <v>31</v>
      </c>
      <c r="C22" s="18" t="s">
        <v>32</v>
      </c>
      <c r="D22" s="19" t="s">
        <v>33</v>
      </c>
      <c r="E22" s="19" t="s">
        <v>59</v>
      </c>
      <c r="F22" s="18" t="s">
        <v>35</v>
      </c>
      <c r="G22" s="18" t="s">
        <v>36</v>
      </c>
      <c r="H22" s="18" t="s">
        <v>37</v>
      </c>
      <c r="I22" s="18" t="s">
        <v>38</v>
      </c>
      <c r="J22" s="76" t="s">
        <v>39</v>
      </c>
      <c r="K22" s="41" t="s">
        <v>40</v>
      </c>
      <c r="L22" s="20" t="s">
        <v>36</v>
      </c>
      <c r="M22" s="20" t="s">
        <v>41</v>
      </c>
      <c r="N22" s="20" t="s">
        <v>42</v>
      </c>
      <c r="O22" s="18" t="s">
        <v>43</v>
      </c>
    </row>
    <row r="23" spans="1:15" ht="15" customHeight="1" x14ac:dyDescent="0.25">
      <c r="A23" s="24" t="s">
        <v>60</v>
      </c>
      <c r="B23" s="101" t="s">
        <v>61</v>
      </c>
      <c r="C23" s="102"/>
      <c r="D23" s="102"/>
      <c r="E23" s="102"/>
      <c r="F23" s="102"/>
      <c r="G23" s="102"/>
      <c r="H23" s="103"/>
      <c r="I23" s="26"/>
      <c r="J23" s="106"/>
      <c r="K23" s="106"/>
      <c r="L23" s="106"/>
      <c r="M23" s="106"/>
      <c r="N23" s="106"/>
      <c r="O23" s="107"/>
    </row>
    <row r="24" spans="1:15" ht="15" customHeight="1" x14ac:dyDescent="0.25">
      <c r="A24" s="96" t="s">
        <v>62</v>
      </c>
      <c r="B24" s="121" t="s">
        <v>103</v>
      </c>
      <c r="C24" s="42" t="s">
        <v>136</v>
      </c>
      <c r="D24" s="43">
        <v>6</v>
      </c>
      <c r="E24" s="43">
        <v>3</v>
      </c>
      <c r="F24" s="44" t="s">
        <v>104</v>
      </c>
      <c r="G24" s="45">
        <v>450</v>
      </c>
      <c r="H24" s="29">
        <f t="shared" ref="H24:H37" si="3">D24*E24*G24</f>
        <v>8100</v>
      </c>
      <c r="I24" s="26" t="s">
        <v>115</v>
      </c>
      <c r="J24" s="80"/>
      <c r="K24" s="43"/>
      <c r="L24" s="45"/>
      <c r="M24" s="29"/>
      <c r="N24" s="29">
        <f>H24-M24</f>
        <v>8100</v>
      </c>
      <c r="O24" s="74"/>
    </row>
    <row r="25" spans="1:15" ht="15" customHeight="1" x14ac:dyDescent="0.25">
      <c r="A25" s="97"/>
      <c r="B25" s="122"/>
      <c r="C25" s="42" t="s">
        <v>137</v>
      </c>
      <c r="D25" s="43">
        <v>3</v>
      </c>
      <c r="E25" s="43">
        <v>1</v>
      </c>
      <c r="F25" s="44" t="s">
        <v>104</v>
      </c>
      <c r="G25" s="45">
        <v>450</v>
      </c>
      <c r="H25" s="29">
        <f t="shared" si="3"/>
        <v>1350</v>
      </c>
      <c r="I25" s="26" t="s">
        <v>115</v>
      </c>
      <c r="J25" s="80"/>
      <c r="K25" s="43"/>
      <c r="L25" s="45"/>
      <c r="M25" s="29"/>
      <c r="N25" s="29"/>
      <c r="O25" s="74"/>
    </row>
    <row r="26" spans="1:15" ht="15" customHeight="1" x14ac:dyDescent="0.25">
      <c r="A26" s="97"/>
      <c r="B26" s="122"/>
      <c r="C26" s="42" t="s">
        <v>145</v>
      </c>
      <c r="D26" s="43">
        <v>2</v>
      </c>
      <c r="E26" s="43">
        <v>2</v>
      </c>
      <c r="F26" s="44" t="s">
        <v>104</v>
      </c>
      <c r="G26" s="45">
        <v>450</v>
      </c>
      <c r="H26" s="29">
        <f t="shared" ref="H26" si="4">D26*E26*G26</f>
        <v>1800</v>
      </c>
      <c r="I26" s="26"/>
      <c r="J26" s="80"/>
      <c r="K26" s="43"/>
      <c r="L26" s="45"/>
      <c r="M26" s="29"/>
      <c r="N26" s="29"/>
      <c r="O26" s="74"/>
    </row>
    <row r="27" spans="1:15" ht="15" customHeight="1" x14ac:dyDescent="0.25">
      <c r="A27" s="97"/>
      <c r="B27" s="123"/>
      <c r="C27" s="42" t="s">
        <v>118</v>
      </c>
      <c r="D27" s="43">
        <v>1</v>
      </c>
      <c r="E27" s="43">
        <v>3</v>
      </c>
      <c r="F27" s="44" t="s">
        <v>105</v>
      </c>
      <c r="G27" s="45">
        <v>650</v>
      </c>
      <c r="H27" s="29">
        <f t="shared" si="3"/>
        <v>1950</v>
      </c>
      <c r="I27" s="26"/>
      <c r="J27" s="80"/>
      <c r="K27" s="43"/>
      <c r="L27" s="45"/>
      <c r="M27" s="29"/>
      <c r="N27" s="29"/>
      <c r="O27" s="74"/>
    </row>
    <row r="28" spans="1:15" ht="15" customHeight="1" x14ac:dyDescent="0.25">
      <c r="A28" s="97"/>
      <c r="B28" s="121" t="s">
        <v>102</v>
      </c>
      <c r="C28" s="42" t="s">
        <v>135</v>
      </c>
      <c r="D28" s="43">
        <v>1</v>
      </c>
      <c r="E28" s="43">
        <v>1</v>
      </c>
      <c r="F28" s="44" t="s">
        <v>63</v>
      </c>
      <c r="G28" s="45">
        <v>3000</v>
      </c>
      <c r="H28" s="29">
        <f t="shared" si="3"/>
        <v>3000</v>
      </c>
      <c r="I28" s="26"/>
      <c r="J28" s="80"/>
      <c r="K28" s="43"/>
      <c r="L28" s="45"/>
      <c r="M28" s="29"/>
      <c r="N28" s="29">
        <f t="shared" ref="N28:N35" si="5">H28-M28</f>
        <v>3000</v>
      </c>
      <c r="O28" s="73"/>
    </row>
    <row r="29" spans="1:15" ht="15" customHeight="1" x14ac:dyDescent="0.25">
      <c r="A29" s="97"/>
      <c r="B29" s="123"/>
      <c r="C29" s="42" t="s">
        <v>138</v>
      </c>
      <c r="D29" s="43">
        <v>1</v>
      </c>
      <c r="E29" s="43">
        <v>1</v>
      </c>
      <c r="F29" s="44" t="s">
        <v>63</v>
      </c>
      <c r="G29" s="45">
        <v>3000</v>
      </c>
      <c r="H29" s="29">
        <f t="shared" si="3"/>
        <v>3000</v>
      </c>
      <c r="I29" s="26"/>
      <c r="J29" s="80"/>
      <c r="K29" s="43"/>
      <c r="L29" s="45"/>
      <c r="M29" s="29"/>
      <c r="N29" s="29"/>
      <c r="O29" s="73"/>
    </row>
    <row r="30" spans="1:15" ht="15" customHeight="1" x14ac:dyDescent="0.25">
      <c r="A30" s="98"/>
      <c r="B30" s="71" t="s">
        <v>106</v>
      </c>
      <c r="C30" s="42" t="s">
        <v>65</v>
      </c>
      <c r="D30" s="43">
        <v>1</v>
      </c>
      <c r="E30" s="43">
        <v>1</v>
      </c>
      <c r="F30" s="44" t="s">
        <v>107</v>
      </c>
      <c r="G30" s="45">
        <v>678.39</v>
      </c>
      <c r="H30" s="29">
        <f t="shared" si="3"/>
        <v>678.39</v>
      </c>
      <c r="I30" s="26" t="s">
        <v>149</v>
      </c>
      <c r="J30" s="80"/>
      <c r="K30" s="43"/>
      <c r="L30" s="45"/>
      <c r="M30" s="29"/>
      <c r="N30" s="29"/>
      <c r="O30" s="73"/>
    </row>
    <row r="31" spans="1:15" ht="15" customHeight="1" x14ac:dyDescent="0.25">
      <c r="A31" s="96" t="s">
        <v>64</v>
      </c>
      <c r="B31" s="124" t="s">
        <v>119</v>
      </c>
      <c r="D31" s="43">
        <v>1</v>
      </c>
      <c r="E31" s="43">
        <v>1</v>
      </c>
      <c r="F31" s="44" t="s">
        <v>63</v>
      </c>
      <c r="G31" s="45">
        <v>0</v>
      </c>
      <c r="H31" s="29">
        <f t="shared" si="3"/>
        <v>0</v>
      </c>
      <c r="I31" s="26" t="s">
        <v>66</v>
      </c>
      <c r="J31" s="80"/>
      <c r="K31" s="43"/>
      <c r="L31" s="45"/>
      <c r="M31" s="29"/>
      <c r="N31" s="29">
        <f t="shared" si="5"/>
        <v>0</v>
      </c>
      <c r="O31" s="30"/>
    </row>
    <row r="32" spans="1:15" ht="15" customHeight="1" x14ac:dyDescent="0.25">
      <c r="A32" s="97"/>
      <c r="B32" s="125"/>
      <c r="C32" s="42" t="s">
        <v>67</v>
      </c>
      <c r="D32" s="43">
        <v>2</v>
      </c>
      <c r="E32" s="43">
        <v>1</v>
      </c>
      <c r="F32" s="44" t="s">
        <v>68</v>
      </c>
      <c r="G32" s="45">
        <v>300</v>
      </c>
      <c r="H32" s="29">
        <f t="shared" si="3"/>
        <v>600</v>
      </c>
      <c r="I32" s="26"/>
      <c r="J32" s="80"/>
      <c r="K32" s="43"/>
      <c r="L32" s="45"/>
      <c r="M32" s="29"/>
      <c r="N32" s="29">
        <f t="shared" si="5"/>
        <v>600</v>
      </c>
      <c r="O32" s="30"/>
    </row>
    <row r="33" spans="1:15" ht="15" customHeight="1" x14ac:dyDescent="0.25">
      <c r="A33" s="97"/>
      <c r="B33" s="125"/>
      <c r="C33" s="42" t="s">
        <v>110</v>
      </c>
      <c r="D33" s="43">
        <v>1</v>
      </c>
      <c r="E33" s="43">
        <v>1</v>
      </c>
      <c r="F33" s="44" t="s">
        <v>69</v>
      </c>
      <c r="G33" s="45">
        <v>600</v>
      </c>
      <c r="H33" s="29">
        <f t="shared" si="3"/>
        <v>600</v>
      </c>
      <c r="I33" s="26"/>
      <c r="J33" s="80"/>
      <c r="K33" s="43"/>
      <c r="L33" s="45"/>
      <c r="M33" s="29"/>
      <c r="N33" s="29">
        <f t="shared" si="5"/>
        <v>600</v>
      </c>
      <c r="O33" s="30"/>
    </row>
    <row r="34" spans="1:15" ht="15" customHeight="1" x14ac:dyDescent="0.25">
      <c r="A34" s="97"/>
      <c r="B34" s="125"/>
      <c r="C34" s="42" t="s">
        <v>70</v>
      </c>
      <c r="D34" s="43">
        <v>1</v>
      </c>
      <c r="E34" s="43">
        <v>1</v>
      </c>
      <c r="F34" s="44" t="s">
        <v>69</v>
      </c>
      <c r="G34" s="45">
        <v>1000</v>
      </c>
      <c r="H34" s="29">
        <f t="shared" si="3"/>
        <v>1000</v>
      </c>
      <c r="I34" s="26"/>
      <c r="J34" s="80"/>
      <c r="K34" s="43"/>
      <c r="L34" s="45"/>
      <c r="M34" s="29"/>
      <c r="N34" s="29">
        <f t="shared" si="5"/>
        <v>1000</v>
      </c>
      <c r="O34" s="30"/>
    </row>
    <row r="35" spans="1:15" ht="15" customHeight="1" x14ac:dyDescent="0.25">
      <c r="A35" s="97"/>
      <c r="B35" s="125"/>
      <c r="C35" s="42" t="s">
        <v>71</v>
      </c>
      <c r="D35" s="43">
        <v>1</v>
      </c>
      <c r="E35" s="43">
        <v>1</v>
      </c>
      <c r="F35" s="44" t="s">
        <v>72</v>
      </c>
      <c r="G35" s="45">
        <v>1500</v>
      </c>
      <c r="H35" s="29">
        <f t="shared" si="3"/>
        <v>1500</v>
      </c>
      <c r="I35" s="26"/>
      <c r="J35" s="80"/>
      <c r="K35" s="43"/>
      <c r="L35" s="45"/>
      <c r="M35" s="29"/>
      <c r="N35" s="29">
        <f t="shared" si="5"/>
        <v>1500</v>
      </c>
      <c r="O35" s="30"/>
    </row>
    <row r="36" spans="1:15" ht="15" customHeight="1" x14ac:dyDescent="0.25">
      <c r="A36" s="97"/>
      <c r="B36" s="125"/>
      <c r="C36" s="42" t="s">
        <v>108</v>
      </c>
      <c r="D36" s="43">
        <v>1</v>
      </c>
      <c r="E36" s="43">
        <v>1</v>
      </c>
      <c r="F36" s="44" t="s">
        <v>109</v>
      </c>
      <c r="G36" s="46">
        <v>1000</v>
      </c>
      <c r="H36" s="29">
        <f t="shared" si="3"/>
        <v>1000</v>
      </c>
      <c r="I36" s="26"/>
      <c r="J36" s="80"/>
      <c r="K36" s="43"/>
      <c r="L36" s="45"/>
      <c r="M36" s="29"/>
      <c r="N36" s="29"/>
      <c r="O36" s="30"/>
    </row>
    <row r="37" spans="1:15" ht="15" customHeight="1" x14ac:dyDescent="0.25">
      <c r="A37" s="98"/>
      <c r="B37" s="126"/>
      <c r="C37" s="48" t="s">
        <v>111</v>
      </c>
      <c r="D37" s="43">
        <v>1</v>
      </c>
      <c r="E37" s="43">
        <v>1</v>
      </c>
      <c r="F37" s="44" t="s">
        <v>73</v>
      </c>
      <c r="G37" s="45">
        <v>150</v>
      </c>
      <c r="H37" s="29">
        <f t="shared" si="3"/>
        <v>150</v>
      </c>
      <c r="I37" s="47"/>
      <c r="J37" s="43"/>
      <c r="K37" s="43"/>
      <c r="L37" s="45"/>
      <c r="M37" s="29"/>
      <c r="N37" s="29"/>
      <c r="O37" s="75"/>
    </row>
    <row r="38" spans="1:15" ht="15" hidden="1" customHeight="1" x14ac:dyDescent="0.25">
      <c r="A38" s="127" t="s">
        <v>121</v>
      </c>
      <c r="B38" s="128" t="s">
        <v>120</v>
      </c>
      <c r="C38" s="42" t="s">
        <v>122</v>
      </c>
      <c r="D38" s="43">
        <v>1</v>
      </c>
      <c r="E38" s="43">
        <v>1</v>
      </c>
      <c r="F38" s="44" t="s">
        <v>123</v>
      </c>
      <c r="G38" s="45"/>
      <c r="H38" s="29">
        <f t="shared" ref="H38:H48" si="6">D38*E38*G38</f>
        <v>0</v>
      </c>
      <c r="I38" s="47"/>
      <c r="J38" s="43"/>
      <c r="K38" s="43"/>
      <c r="L38" s="45"/>
      <c r="M38" s="29"/>
      <c r="N38" s="29"/>
      <c r="O38" s="75"/>
    </row>
    <row r="39" spans="1:15" ht="15" hidden="1" customHeight="1" x14ac:dyDescent="0.25">
      <c r="A39" s="127"/>
      <c r="B39" s="128"/>
      <c r="C39" s="42" t="s">
        <v>124</v>
      </c>
      <c r="D39" s="43">
        <v>2</v>
      </c>
      <c r="E39" s="43">
        <v>1</v>
      </c>
      <c r="F39" s="44" t="s">
        <v>125</v>
      </c>
      <c r="G39" s="45"/>
      <c r="H39" s="29">
        <f>D39*E39*G39</f>
        <v>0</v>
      </c>
      <c r="I39" s="47"/>
      <c r="J39" s="43"/>
      <c r="K39" s="43"/>
      <c r="L39" s="45"/>
      <c r="M39" s="29"/>
      <c r="N39" s="29"/>
      <c r="O39" s="75"/>
    </row>
    <row r="40" spans="1:15" ht="15" hidden="1" customHeight="1" x14ac:dyDescent="0.25">
      <c r="A40" s="127"/>
      <c r="B40" s="128"/>
      <c r="C40" s="42" t="s">
        <v>126</v>
      </c>
      <c r="D40" s="43">
        <v>1</v>
      </c>
      <c r="E40" s="43">
        <v>1</v>
      </c>
      <c r="F40" s="44" t="s">
        <v>123</v>
      </c>
      <c r="G40" s="45"/>
      <c r="H40" s="29">
        <f>D40*E40*G40</f>
        <v>0</v>
      </c>
      <c r="I40" s="47"/>
      <c r="J40" s="43"/>
      <c r="K40" s="43"/>
      <c r="L40" s="45"/>
      <c r="M40" s="29"/>
      <c r="N40" s="29"/>
      <c r="O40" s="75"/>
    </row>
    <row r="41" spans="1:15" ht="15" hidden="1" customHeight="1" x14ac:dyDescent="0.25">
      <c r="A41" s="127"/>
      <c r="B41" s="128"/>
      <c r="C41" s="42" t="s">
        <v>127</v>
      </c>
      <c r="D41" s="43">
        <v>1</v>
      </c>
      <c r="E41" s="43">
        <v>1</v>
      </c>
      <c r="F41" s="44" t="s">
        <v>123</v>
      </c>
      <c r="G41" s="45"/>
      <c r="H41" s="29">
        <f>D41*E41*G41</f>
        <v>0</v>
      </c>
      <c r="I41" s="47"/>
      <c r="J41" s="43"/>
      <c r="K41" s="43"/>
      <c r="L41" s="45"/>
      <c r="M41" s="29"/>
      <c r="N41" s="29"/>
      <c r="O41" s="75"/>
    </row>
    <row r="42" spans="1:15" ht="15" hidden="1" customHeight="1" x14ac:dyDescent="0.25">
      <c r="A42" s="127"/>
      <c r="B42" s="128"/>
      <c r="C42" s="42" t="s">
        <v>128</v>
      </c>
      <c r="D42" s="43">
        <v>2</v>
      </c>
      <c r="E42" s="43">
        <v>1</v>
      </c>
      <c r="F42" s="44" t="s">
        <v>125</v>
      </c>
      <c r="G42" s="45"/>
      <c r="H42" s="29">
        <f>D42*E42*G42</f>
        <v>0</v>
      </c>
      <c r="I42" s="47"/>
      <c r="J42" s="43"/>
      <c r="K42" s="43"/>
      <c r="L42" s="45"/>
      <c r="M42" s="29"/>
      <c r="N42" s="29"/>
      <c r="O42" s="75"/>
    </row>
    <row r="43" spans="1:15" ht="15" hidden="1" customHeight="1" x14ac:dyDescent="0.25">
      <c r="A43" s="127"/>
      <c r="B43" s="128"/>
      <c r="C43" s="42" t="s">
        <v>129</v>
      </c>
      <c r="D43" s="43">
        <v>2</v>
      </c>
      <c r="E43" s="43">
        <v>1</v>
      </c>
      <c r="F43" s="44" t="s">
        <v>125</v>
      </c>
      <c r="G43" s="45"/>
      <c r="H43" s="29">
        <f>D43*E43*G43</f>
        <v>0</v>
      </c>
      <c r="I43" s="47"/>
      <c r="J43" s="43"/>
      <c r="K43" s="43"/>
      <c r="L43" s="45"/>
      <c r="M43" s="29"/>
      <c r="N43" s="29"/>
      <c r="O43" s="75"/>
    </row>
    <row r="44" spans="1:15" ht="15" customHeight="1" x14ac:dyDescent="0.25">
      <c r="A44" s="127"/>
      <c r="B44" s="128"/>
      <c r="C44" s="42" t="s">
        <v>141</v>
      </c>
      <c r="D44" s="43">
        <v>1</v>
      </c>
      <c r="E44" s="43">
        <v>1</v>
      </c>
      <c r="F44" s="44" t="s">
        <v>130</v>
      </c>
      <c r="G44" s="45">
        <v>1800</v>
      </c>
      <c r="H44" s="29">
        <f t="shared" si="6"/>
        <v>1800</v>
      </c>
      <c r="I44" s="47"/>
      <c r="J44" s="43"/>
      <c r="K44" s="43"/>
      <c r="L44" s="45"/>
      <c r="M44" s="29"/>
      <c r="N44" s="29"/>
      <c r="O44" s="75"/>
    </row>
    <row r="45" spans="1:15" ht="15" customHeight="1" x14ac:dyDescent="0.25">
      <c r="A45" s="127"/>
      <c r="B45" s="128"/>
      <c r="C45" s="42" t="s">
        <v>131</v>
      </c>
      <c r="D45" s="43">
        <v>1</v>
      </c>
      <c r="E45" s="43">
        <v>1</v>
      </c>
      <c r="F45" s="44" t="s">
        <v>123</v>
      </c>
      <c r="G45" s="45">
        <v>800</v>
      </c>
      <c r="H45" s="29">
        <f t="shared" si="6"/>
        <v>800</v>
      </c>
      <c r="I45" s="47"/>
      <c r="J45" s="43"/>
      <c r="K45" s="43"/>
      <c r="L45" s="45"/>
      <c r="M45" s="29"/>
      <c r="N45" s="29"/>
      <c r="O45" s="75"/>
    </row>
    <row r="46" spans="1:15" ht="15" customHeight="1" x14ac:dyDescent="0.25">
      <c r="A46" s="127"/>
      <c r="B46" s="128"/>
      <c r="C46" s="42" t="s">
        <v>67</v>
      </c>
      <c r="D46" s="43">
        <v>2</v>
      </c>
      <c r="E46" s="43">
        <v>1</v>
      </c>
      <c r="F46" s="44" t="s">
        <v>123</v>
      </c>
      <c r="G46" s="45">
        <v>300</v>
      </c>
      <c r="H46" s="29">
        <f t="shared" si="6"/>
        <v>600</v>
      </c>
      <c r="I46" s="47"/>
      <c r="J46" s="43"/>
      <c r="K46" s="43"/>
      <c r="L46" s="45"/>
      <c r="M46" s="29"/>
      <c r="N46" s="29"/>
      <c r="O46" s="75"/>
    </row>
    <row r="47" spans="1:15" ht="15" customHeight="1" x14ac:dyDescent="0.25">
      <c r="A47" s="127"/>
      <c r="B47" s="128"/>
      <c r="C47" s="42" t="s">
        <v>132</v>
      </c>
      <c r="D47" s="43">
        <v>2</v>
      </c>
      <c r="E47" s="43">
        <v>1</v>
      </c>
      <c r="F47" s="44" t="s">
        <v>133</v>
      </c>
      <c r="G47" s="45">
        <v>500</v>
      </c>
      <c r="H47" s="29">
        <f t="shared" si="6"/>
        <v>1000</v>
      </c>
      <c r="I47" s="47"/>
      <c r="J47" s="43"/>
      <c r="K47" s="43"/>
      <c r="L47" s="45"/>
      <c r="M47" s="29"/>
      <c r="N47" s="29"/>
      <c r="O47" s="75"/>
    </row>
    <row r="48" spans="1:15" ht="15" customHeight="1" x14ac:dyDescent="0.25">
      <c r="A48" s="127"/>
      <c r="B48" s="128"/>
      <c r="C48" s="42" t="s">
        <v>134</v>
      </c>
      <c r="D48" s="43">
        <v>2</v>
      </c>
      <c r="E48" s="43">
        <v>1</v>
      </c>
      <c r="F48" s="44" t="s">
        <v>73</v>
      </c>
      <c r="G48" s="45">
        <v>600</v>
      </c>
      <c r="H48" s="29">
        <f t="shared" si="6"/>
        <v>1200</v>
      </c>
      <c r="I48" s="47"/>
      <c r="J48" s="43"/>
      <c r="K48" s="43"/>
      <c r="L48" s="45"/>
      <c r="M48" s="29"/>
      <c r="N48" s="29"/>
      <c r="O48" s="75"/>
    </row>
    <row r="49" spans="1:15" ht="15" customHeight="1" thickBot="1" x14ac:dyDescent="0.3">
      <c r="A49" s="110" t="s">
        <v>58</v>
      </c>
      <c r="B49" s="111"/>
      <c r="C49" s="111"/>
      <c r="D49" s="111"/>
      <c r="E49" s="111"/>
      <c r="F49" s="111"/>
      <c r="G49" s="112"/>
      <c r="H49" s="49">
        <f>SUM(H24:H48)</f>
        <v>30128.39</v>
      </c>
      <c r="I49" s="82"/>
      <c r="J49" s="38"/>
      <c r="K49" s="38"/>
      <c r="L49" s="39"/>
      <c r="M49" s="40"/>
      <c r="N49" s="40">
        <f>H49-M49</f>
        <v>30128.39</v>
      </c>
      <c r="O49" s="39"/>
    </row>
    <row r="50" spans="1:15" x14ac:dyDescent="0.25">
      <c r="A50" s="17" t="s">
        <v>30</v>
      </c>
      <c r="B50" s="18" t="s">
        <v>31</v>
      </c>
      <c r="C50" s="18" t="s">
        <v>32</v>
      </c>
      <c r="D50" s="108" t="s">
        <v>74</v>
      </c>
      <c r="E50" s="109"/>
      <c r="F50" s="18" t="s">
        <v>35</v>
      </c>
      <c r="G50" s="18" t="s">
        <v>36</v>
      </c>
      <c r="H50" s="18" t="s">
        <v>37</v>
      </c>
      <c r="I50" s="18" t="s">
        <v>38</v>
      </c>
      <c r="J50" s="81" t="s">
        <v>39</v>
      </c>
      <c r="K50" s="41" t="s">
        <v>40</v>
      </c>
      <c r="L50" s="20" t="s">
        <v>36</v>
      </c>
      <c r="M50" s="20" t="s">
        <v>41</v>
      </c>
      <c r="N50" s="20" t="s">
        <v>42</v>
      </c>
      <c r="O50" s="18" t="s">
        <v>43</v>
      </c>
    </row>
    <row r="51" spans="1:15" x14ac:dyDescent="0.25">
      <c r="A51" s="24" t="s">
        <v>75</v>
      </c>
      <c r="B51" s="25" t="s">
        <v>76</v>
      </c>
      <c r="C51" s="36"/>
      <c r="D51" s="36"/>
      <c r="E51" s="36"/>
      <c r="F51" s="36"/>
      <c r="G51" s="36"/>
      <c r="H51" s="50"/>
      <c r="I51" s="26"/>
      <c r="J51" s="115"/>
      <c r="K51" s="115"/>
      <c r="L51" s="115"/>
      <c r="M51" s="115"/>
      <c r="N51" s="116"/>
      <c r="O51" s="39"/>
    </row>
    <row r="52" spans="1:15" x14ac:dyDescent="0.25">
      <c r="A52" s="51" t="s">
        <v>77</v>
      </c>
      <c r="B52" s="42" t="s">
        <v>150</v>
      </c>
      <c r="C52" s="26"/>
      <c r="D52" s="117">
        <v>1</v>
      </c>
      <c r="E52" s="117"/>
      <c r="F52" s="28" t="s">
        <v>78</v>
      </c>
      <c r="G52" s="52">
        <v>27.3</v>
      </c>
      <c r="H52" s="29">
        <f>D52*G52</f>
        <v>27.3</v>
      </c>
      <c r="I52" s="26"/>
      <c r="J52" s="38"/>
      <c r="K52" s="38"/>
      <c r="L52" s="39"/>
      <c r="M52" s="31">
        <f>J52*L52</f>
        <v>0</v>
      </c>
      <c r="N52" s="31">
        <f>H52-M52</f>
        <v>27.3</v>
      </c>
      <c r="O52" s="39"/>
    </row>
    <row r="53" spans="1:15" ht="14.4" thickBot="1" x14ac:dyDescent="0.3">
      <c r="A53" s="35" t="s">
        <v>79</v>
      </c>
      <c r="B53" s="36"/>
      <c r="C53" s="36"/>
      <c r="D53" s="36"/>
      <c r="E53" s="36"/>
      <c r="F53" s="36"/>
      <c r="G53" s="36"/>
      <c r="H53" s="50">
        <f>SUM(H52:H52)</f>
        <v>27.3</v>
      </c>
      <c r="I53" s="26"/>
      <c r="J53" s="38"/>
      <c r="K53" s="38"/>
      <c r="L53" s="39"/>
      <c r="M53" s="40">
        <f>SUM(M52:M52)</f>
        <v>0</v>
      </c>
      <c r="N53" s="40">
        <f t="shared" ref="N53" si="7">H53-M53</f>
        <v>27.3</v>
      </c>
      <c r="O53" s="39"/>
    </row>
    <row r="54" spans="1:15" x14ac:dyDescent="0.25">
      <c r="A54" s="17" t="s">
        <v>30</v>
      </c>
      <c r="B54" s="18" t="s">
        <v>31</v>
      </c>
      <c r="C54" s="18" t="s">
        <v>32</v>
      </c>
      <c r="D54" s="108" t="s">
        <v>74</v>
      </c>
      <c r="E54" s="109"/>
      <c r="F54" s="18" t="s">
        <v>35</v>
      </c>
      <c r="G54" s="18" t="s">
        <v>36</v>
      </c>
      <c r="H54" s="18" t="s">
        <v>37</v>
      </c>
      <c r="I54" s="18" t="s">
        <v>38</v>
      </c>
      <c r="J54" s="81" t="s">
        <v>39</v>
      </c>
      <c r="K54" s="41" t="s">
        <v>40</v>
      </c>
      <c r="L54" s="20" t="s">
        <v>36</v>
      </c>
      <c r="M54" s="20" t="s">
        <v>41</v>
      </c>
      <c r="N54" s="20" t="s">
        <v>42</v>
      </c>
      <c r="O54" s="18" t="s">
        <v>43</v>
      </c>
    </row>
    <row r="55" spans="1:15" x14ac:dyDescent="0.25">
      <c r="A55" s="24" t="s">
        <v>80</v>
      </c>
      <c r="B55" s="101" t="s">
        <v>81</v>
      </c>
      <c r="C55" s="102"/>
      <c r="D55" s="102"/>
      <c r="E55" s="102"/>
      <c r="F55" s="102"/>
      <c r="G55" s="102"/>
      <c r="H55" s="103"/>
      <c r="I55" s="26"/>
      <c r="J55" s="106"/>
      <c r="K55" s="106"/>
      <c r="L55" s="106"/>
      <c r="M55" s="106"/>
      <c r="N55" s="107"/>
      <c r="O55" s="30"/>
    </row>
    <row r="56" spans="1:15" x14ac:dyDescent="0.25">
      <c r="A56" s="93" t="s">
        <v>82</v>
      </c>
      <c r="B56" s="113" t="s">
        <v>112</v>
      </c>
      <c r="C56" s="53" t="s">
        <v>146</v>
      </c>
      <c r="D56" s="99">
        <v>1</v>
      </c>
      <c r="E56" s="100"/>
      <c r="F56" s="28" t="s">
        <v>107</v>
      </c>
      <c r="G56" s="45">
        <v>1081</v>
      </c>
      <c r="H56" s="29">
        <f>D56*G56</f>
        <v>1081</v>
      </c>
      <c r="I56" s="47" t="s">
        <v>147</v>
      </c>
      <c r="J56" s="54"/>
      <c r="K56" s="54"/>
      <c r="L56" s="30"/>
      <c r="M56" s="31"/>
      <c r="N56" s="31"/>
      <c r="O56" s="30"/>
    </row>
    <row r="57" spans="1:15" x14ac:dyDescent="0.25">
      <c r="A57" s="94"/>
      <c r="B57" s="114"/>
      <c r="C57" s="53" t="s">
        <v>113</v>
      </c>
      <c r="D57" s="99">
        <v>14</v>
      </c>
      <c r="E57" s="100"/>
      <c r="F57" s="28" t="s">
        <v>78</v>
      </c>
      <c r="G57" s="45">
        <v>90</v>
      </c>
      <c r="H57" s="29">
        <f>D57*G57</f>
        <v>1260</v>
      </c>
      <c r="I57" s="47"/>
      <c r="J57" s="54"/>
      <c r="K57" s="54"/>
      <c r="L57" s="30"/>
      <c r="M57" s="31"/>
      <c r="N57" s="31"/>
      <c r="O57" s="30"/>
    </row>
    <row r="58" spans="1:15" x14ac:dyDescent="0.25">
      <c r="A58" s="94"/>
      <c r="B58" s="114"/>
      <c r="C58" s="53" t="s">
        <v>114</v>
      </c>
      <c r="D58" s="99">
        <v>18</v>
      </c>
      <c r="E58" s="100"/>
      <c r="F58" s="28" t="s">
        <v>78</v>
      </c>
      <c r="G58" s="45">
        <v>90</v>
      </c>
      <c r="H58" s="29">
        <f>D58*G58</f>
        <v>1620</v>
      </c>
      <c r="I58" s="47" t="s">
        <v>140</v>
      </c>
      <c r="J58" s="54"/>
      <c r="K58" s="54"/>
      <c r="L58" s="30"/>
      <c r="M58" s="31">
        <f>J58*L58</f>
        <v>0</v>
      </c>
      <c r="N58" s="31">
        <f>H58-M58</f>
        <v>1620</v>
      </c>
      <c r="O58" s="30"/>
    </row>
    <row r="59" spans="1:15" x14ac:dyDescent="0.25">
      <c r="A59" s="94"/>
      <c r="B59" s="114"/>
      <c r="C59" s="53" t="s">
        <v>139</v>
      </c>
      <c r="D59" s="99">
        <v>1</v>
      </c>
      <c r="E59" s="100"/>
      <c r="F59" s="28" t="s">
        <v>107</v>
      </c>
      <c r="G59" s="45">
        <v>689</v>
      </c>
      <c r="H59" s="29">
        <f>D59*G59</f>
        <v>689</v>
      </c>
      <c r="I59" s="47" t="s">
        <v>148</v>
      </c>
      <c r="J59" s="54"/>
      <c r="K59" s="54"/>
      <c r="L59" s="30"/>
      <c r="M59" s="31"/>
      <c r="N59" s="31"/>
      <c r="O59" s="30"/>
    </row>
    <row r="60" spans="1:15" ht="14.4" thickBot="1" x14ac:dyDescent="0.3">
      <c r="A60" s="85" t="s">
        <v>58</v>
      </c>
      <c r="B60" s="86"/>
      <c r="C60" s="86"/>
      <c r="D60" s="86"/>
      <c r="E60" s="86"/>
      <c r="F60" s="86"/>
      <c r="G60" s="87"/>
      <c r="H60" s="37">
        <f>SUM(H56:H59)</f>
        <v>4650</v>
      </c>
      <c r="I60" s="26"/>
      <c r="J60" s="54"/>
      <c r="K60" s="54"/>
      <c r="L60" s="30"/>
      <c r="M60" s="40">
        <f>SUM(M58:M58)</f>
        <v>0</v>
      </c>
      <c r="N60" s="40">
        <f t="shared" ref="N60" si="8">H60-M60</f>
        <v>4650</v>
      </c>
      <c r="O60" s="30"/>
    </row>
    <row r="61" spans="1:15" x14ac:dyDescent="0.25">
      <c r="A61" s="17" t="s">
        <v>30</v>
      </c>
      <c r="B61" s="18" t="s">
        <v>31</v>
      </c>
      <c r="C61" s="18" t="s">
        <v>32</v>
      </c>
      <c r="D61" s="108" t="s">
        <v>33</v>
      </c>
      <c r="E61" s="109"/>
      <c r="F61" s="18" t="s">
        <v>35</v>
      </c>
      <c r="G61" s="18" t="s">
        <v>36</v>
      </c>
      <c r="H61" s="18" t="s">
        <v>37</v>
      </c>
      <c r="I61" s="18" t="s">
        <v>38</v>
      </c>
      <c r="J61" s="81" t="s">
        <v>39</v>
      </c>
      <c r="K61" s="41" t="s">
        <v>40</v>
      </c>
      <c r="L61" s="20" t="s">
        <v>36</v>
      </c>
      <c r="M61" s="20" t="s">
        <v>41</v>
      </c>
      <c r="N61" s="20" t="s">
        <v>42</v>
      </c>
      <c r="O61" s="18" t="s">
        <v>43</v>
      </c>
    </row>
    <row r="62" spans="1:15" x14ac:dyDescent="0.25">
      <c r="A62" s="24" t="s">
        <v>83</v>
      </c>
      <c r="B62" s="101" t="s">
        <v>84</v>
      </c>
      <c r="C62" s="102"/>
      <c r="D62" s="102"/>
      <c r="E62" s="102"/>
      <c r="F62" s="102"/>
      <c r="G62" s="102"/>
      <c r="H62" s="102"/>
      <c r="I62" s="103"/>
      <c r="J62" s="54"/>
      <c r="K62" s="54"/>
      <c r="L62" s="30"/>
      <c r="M62" s="30"/>
      <c r="N62" s="30"/>
      <c r="O62" s="30"/>
    </row>
    <row r="63" spans="1:15" x14ac:dyDescent="0.25">
      <c r="A63" s="51" t="s">
        <v>85</v>
      </c>
      <c r="B63" s="26" t="s">
        <v>86</v>
      </c>
      <c r="C63" s="26"/>
      <c r="D63" s="104">
        <v>0.08</v>
      </c>
      <c r="E63" s="100"/>
      <c r="F63" s="28" t="s">
        <v>87</v>
      </c>
      <c r="G63" s="55">
        <f>H21+H49+H53+H60</f>
        <v>41181.69</v>
      </c>
      <c r="H63" s="29">
        <f>D63*G63</f>
        <v>3294.5352000000003</v>
      </c>
      <c r="I63" s="26"/>
      <c r="J63" s="56"/>
      <c r="K63" s="56"/>
      <c r="L63" s="57"/>
      <c r="M63" s="57">
        <f>J63*L63</f>
        <v>0</v>
      </c>
      <c r="N63" s="57">
        <f>H63-M63</f>
        <v>3294.5352000000003</v>
      </c>
      <c r="O63" s="30"/>
    </row>
    <row r="64" spans="1:15" x14ac:dyDescent="0.25">
      <c r="A64" s="51" t="s">
        <v>88</v>
      </c>
      <c r="B64" s="26"/>
      <c r="C64" s="26"/>
      <c r="D64" s="99"/>
      <c r="E64" s="100"/>
      <c r="F64" s="28" t="s">
        <v>78</v>
      </c>
      <c r="G64" s="58"/>
      <c r="H64" s="29">
        <f>D64*G64</f>
        <v>0</v>
      </c>
      <c r="I64" s="26"/>
      <c r="J64" s="56"/>
      <c r="K64" s="56"/>
      <c r="L64" s="57"/>
      <c r="M64" s="57">
        <f>J64*L64</f>
        <v>0</v>
      </c>
      <c r="N64" s="57">
        <f>H64-M64</f>
        <v>0</v>
      </c>
      <c r="O64" s="30"/>
    </row>
    <row r="65" spans="1:15" ht="14.4" thickBot="1" x14ac:dyDescent="0.3">
      <c r="A65" s="85" t="s">
        <v>58</v>
      </c>
      <c r="B65" s="86"/>
      <c r="C65" s="86"/>
      <c r="D65" s="105"/>
      <c r="E65" s="105"/>
      <c r="F65" s="86"/>
      <c r="G65" s="87"/>
      <c r="H65" s="37">
        <f>SUM(H63:H64)</f>
        <v>3294.5352000000003</v>
      </c>
      <c r="I65" s="83"/>
      <c r="J65" s="56"/>
      <c r="K65" s="56"/>
      <c r="L65" s="57"/>
      <c r="M65" s="59">
        <f>SUM(M63:M64)</f>
        <v>0</v>
      </c>
      <c r="N65" s="59">
        <f>H65-M65</f>
        <v>3294.5352000000003</v>
      </c>
      <c r="O65" s="30"/>
    </row>
    <row r="66" spans="1:15" x14ac:dyDescent="0.25">
      <c r="A66" s="17" t="s">
        <v>30</v>
      </c>
      <c r="B66" s="18" t="s">
        <v>31</v>
      </c>
      <c r="C66" s="18" t="s">
        <v>32</v>
      </c>
      <c r="D66" s="19" t="s">
        <v>74</v>
      </c>
      <c r="E66" s="19" t="s">
        <v>59</v>
      </c>
      <c r="F66" s="18" t="s">
        <v>35</v>
      </c>
      <c r="G66" s="18" t="s">
        <v>36</v>
      </c>
      <c r="H66" s="18" t="s">
        <v>37</v>
      </c>
      <c r="I66" s="18" t="s">
        <v>38</v>
      </c>
      <c r="J66" s="81" t="s">
        <v>39</v>
      </c>
      <c r="K66" s="41" t="s">
        <v>40</v>
      </c>
      <c r="L66" s="20" t="s">
        <v>36</v>
      </c>
      <c r="M66" s="20" t="s">
        <v>41</v>
      </c>
      <c r="N66" s="20" t="s">
        <v>42</v>
      </c>
      <c r="O66" s="18" t="s">
        <v>43</v>
      </c>
    </row>
    <row r="67" spans="1:15" x14ac:dyDescent="0.25">
      <c r="A67" s="24" t="s">
        <v>89</v>
      </c>
      <c r="B67" s="101" t="s">
        <v>90</v>
      </c>
      <c r="C67" s="102"/>
      <c r="D67" s="102"/>
      <c r="E67" s="102"/>
      <c r="F67" s="102"/>
      <c r="G67" s="102"/>
      <c r="H67" s="102"/>
      <c r="I67" s="103"/>
      <c r="J67" s="106"/>
      <c r="K67" s="106"/>
      <c r="L67" s="106"/>
      <c r="M67" s="106"/>
      <c r="N67" s="107"/>
      <c r="O67" s="30"/>
    </row>
    <row r="68" spans="1:15" x14ac:dyDescent="0.25">
      <c r="A68" s="51" t="s">
        <v>91</v>
      </c>
      <c r="B68" s="26" t="s">
        <v>92</v>
      </c>
      <c r="C68" s="26"/>
      <c r="D68" s="27">
        <v>1</v>
      </c>
      <c r="E68" s="27">
        <v>2</v>
      </c>
      <c r="F68" s="28" t="s">
        <v>93</v>
      </c>
      <c r="G68" s="55">
        <v>500</v>
      </c>
      <c r="H68" s="29">
        <f>D68*E68*G68</f>
        <v>1000</v>
      </c>
      <c r="I68" s="60"/>
      <c r="J68" s="27"/>
      <c r="K68" s="27"/>
      <c r="L68" s="55"/>
      <c r="M68" s="31">
        <f>J68*L68</f>
        <v>0</v>
      </c>
      <c r="N68" s="31">
        <f>H68-M68</f>
        <v>1000</v>
      </c>
      <c r="O68" s="30"/>
    </row>
    <row r="69" spans="1:15" ht="16.5" customHeight="1" x14ac:dyDescent="0.25">
      <c r="A69" s="85" t="s">
        <v>58</v>
      </c>
      <c r="B69" s="86"/>
      <c r="C69" s="86"/>
      <c r="D69" s="86"/>
      <c r="E69" s="86"/>
      <c r="F69" s="86"/>
      <c r="G69" s="87"/>
      <c r="H69" s="37">
        <f>SUM(H68:H68)</f>
        <v>1000</v>
      </c>
      <c r="I69" s="26"/>
      <c r="J69" s="54"/>
      <c r="K69" s="54"/>
      <c r="L69" s="30"/>
      <c r="M69" s="40">
        <f>SUM(M68:M68)</f>
        <v>0</v>
      </c>
      <c r="N69" s="40">
        <f t="shared" ref="N69:N70" si="9">H69-M69</f>
        <v>1000</v>
      </c>
      <c r="O69" s="30"/>
    </row>
    <row r="70" spans="1:15" s="67" customFormat="1" ht="19.5" customHeight="1" x14ac:dyDescent="0.25">
      <c r="A70" s="61" t="s">
        <v>94</v>
      </c>
      <c r="B70" s="62"/>
      <c r="C70" s="62"/>
      <c r="D70" s="62"/>
      <c r="E70" s="62"/>
      <c r="F70" s="62"/>
      <c r="G70" s="63"/>
      <c r="H70" s="64">
        <f>SUM(H21+H49+H53+H60+H65+H69)*1.06</f>
        <v>48204.798712000003</v>
      </c>
      <c r="I70" s="84"/>
      <c r="J70" s="63"/>
      <c r="K70" s="63"/>
      <c r="L70" s="65"/>
      <c r="M70" s="66">
        <f>SUM(M21+M49+M53+M60+M65+M69)*1.06</f>
        <v>0</v>
      </c>
      <c r="N70" s="66">
        <f t="shared" si="9"/>
        <v>48204.798712000003</v>
      </c>
      <c r="O70" s="65"/>
    </row>
    <row r="71" spans="1:15" ht="33.75" customHeight="1" x14ac:dyDescent="0.25">
      <c r="A71" s="88" t="s">
        <v>95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90"/>
    </row>
    <row r="72" spans="1:15" ht="35.25" customHeight="1" x14ac:dyDescent="0.25">
      <c r="A72" s="68"/>
      <c r="B72" s="91" t="s">
        <v>96</v>
      </c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2"/>
    </row>
    <row r="73" spans="1:15" ht="32.25" customHeight="1" x14ac:dyDescent="0.25">
      <c r="A73" s="69"/>
      <c r="B73" s="70" t="s">
        <v>97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38"/>
    </row>
    <row r="74" spans="1:15" ht="32.25" customHeight="1" x14ac:dyDescent="0.25">
      <c r="A74" s="69"/>
      <c r="B74" s="70" t="s">
        <v>98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38"/>
    </row>
  </sheetData>
  <mergeCells count="45">
    <mergeCell ref="B9:H9"/>
    <mergeCell ref="J9:O9"/>
    <mergeCell ref="A1:I1"/>
    <mergeCell ref="D4:F4"/>
    <mergeCell ref="A7:F7"/>
    <mergeCell ref="G7:I7"/>
    <mergeCell ref="J7:O7"/>
    <mergeCell ref="J51:N51"/>
    <mergeCell ref="D52:E52"/>
    <mergeCell ref="A10:A17"/>
    <mergeCell ref="B10:B17"/>
    <mergeCell ref="A21:G21"/>
    <mergeCell ref="B23:H23"/>
    <mergeCell ref="J23:O23"/>
    <mergeCell ref="B24:B27"/>
    <mergeCell ref="A31:A37"/>
    <mergeCell ref="B31:B37"/>
    <mergeCell ref="A38:A48"/>
    <mergeCell ref="B38:B48"/>
    <mergeCell ref="B28:B29"/>
    <mergeCell ref="B18:B19"/>
    <mergeCell ref="A60:G60"/>
    <mergeCell ref="D61:E61"/>
    <mergeCell ref="A49:G49"/>
    <mergeCell ref="D50:E50"/>
    <mergeCell ref="D59:E59"/>
    <mergeCell ref="D56:E56"/>
    <mergeCell ref="A56:A59"/>
    <mergeCell ref="B56:B59"/>
    <mergeCell ref="A69:G69"/>
    <mergeCell ref="A71:O71"/>
    <mergeCell ref="B72:O72"/>
    <mergeCell ref="A18:A20"/>
    <mergeCell ref="A24:A30"/>
    <mergeCell ref="D57:E57"/>
    <mergeCell ref="B62:I62"/>
    <mergeCell ref="D63:E63"/>
    <mergeCell ref="D64:E64"/>
    <mergeCell ref="A65:G65"/>
    <mergeCell ref="B67:I67"/>
    <mergeCell ref="J67:N67"/>
    <mergeCell ref="D54:E54"/>
    <mergeCell ref="B55:H55"/>
    <mergeCell ref="J55:N55"/>
    <mergeCell ref="D58:E58"/>
  </mergeCells>
  <phoneticPr fontId="3" type="noConversion"/>
  <dataValidations count="1">
    <dataValidation type="list" allowBlank="1" showInputMessage="1" showErrorMessage="1" sqref="I10:I12 I14:I17" xr:uid="{09180389-2513-45B2-8E27-ACC0C5343B84}">
      <formula1>$L$1:$L$5</formula1>
    </dataValidation>
  </dataValidations>
  <pageMargins left="0.69930555555555596" right="0.69930555555555596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北京江西大酒店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吴茜 耿</dc:creator>
  <cp:lastModifiedBy>吴茜 耿</cp:lastModifiedBy>
  <cp:lastPrinted>2024-01-15T02:44:02Z</cp:lastPrinted>
  <dcterms:created xsi:type="dcterms:W3CDTF">2023-11-28T01:49:24Z</dcterms:created>
  <dcterms:modified xsi:type="dcterms:W3CDTF">2024-01-15T03:33:34Z</dcterms:modified>
</cp:coreProperties>
</file>