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FA454249-F3D9-A74E-9FF1-033AD7F8F994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B33" i="2" s="1"/>
  <c r="H30" i="3"/>
  <c r="H31" i="3"/>
  <c r="H32" i="3"/>
  <c r="H33" i="3"/>
  <c r="H34" i="3" s="1"/>
  <c r="H29" i="3"/>
  <c r="C54" i="3"/>
  <c r="C46" i="3"/>
  <c r="C42" i="3"/>
  <c r="C39" i="3"/>
  <c r="C34" i="3"/>
  <c r="C29" i="3"/>
  <c r="C55" i="3" s="1"/>
  <c r="C24" i="3"/>
  <c r="C21" i="3"/>
  <c r="C16" i="3"/>
  <c r="C13" i="3"/>
  <c r="E29" i="3"/>
  <c r="J40" i="2"/>
  <c r="I48" i="2"/>
  <c r="H48" i="2"/>
  <c r="F40" i="2"/>
  <c r="I30" i="2"/>
  <c r="G33" i="2" s="1"/>
  <c r="E47" i="3"/>
  <c r="E54" i="3" s="1"/>
  <c r="E43" i="3"/>
  <c r="E46" i="3"/>
  <c r="E40" i="3"/>
  <c r="E42" i="3" s="1"/>
  <c r="E35" i="3"/>
  <c r="E39" i="3" s="1"/>
  <c r="E34" i="3"/>
  <c r="E22" i="3"/>
  <c r="E24" i="3"/>
  <c r="E17" i="3"/>
  <c r="E21" i="3"/>
  <c r="E14" i="3"/>
  <c r="E16" i="3" s="1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 s="1"/>
  <c r="H35" i="3"/>
  <c r="H36" i="3"/>
  <c r="H39" i="3" s="1"/>
  <c r="H37" i="3"/>
  <c r="H38" i="3"/>
  <c r="H22" i="3"/>
  <c r="H23" i="3"/>
  <c r="H24" i="3" s="1"/>
  <c r="H17" i="3"/>
  <c r="H18" i="3"/>
  <c r="H21" i="3" s="1"/>
  <c r="H19" i="3"/>
  <c r="H20" i="3"/>
  <c r="H14" i="3"/>
  <c r="H15" i="3"/>
  <c r="H16" i="3" s="1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34" i="3"/>
  <c r="F29" i="3"/>
  <c r="F24" i="3"/>
  <c r="F21" i="3"/>
  <c r="F16" i="3"/>
  <c r="F13" i="3"/>
  <c r="F55" i="3"/>
  <c r="E60" i="3" s="1"/>
  <c r="D54" i="3"/>
  <c r="D46" i="3"/>
  <c r="D42" i="3"/>
  <c r="D39" i="3"/>
  <c r="D34" i="3"/>
  <c r="D29" i="3"/>
  <c r="D24" i="3"/>
  <c r="D21" i="3"/>
  <c r="D16" i="3"/>
  <c r="D13" i="3"/>
  <c r="D55" i="3"/>
  <c r="K33" i="2" l="1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<sst xmlns="http://schemas.openxmlformats.org/spreadsheetml/2006/main" count="113" uniqueCount="91">
  <si>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</si>
  <si>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</si>
  <si>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</si>
  <si>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</si>
  <si>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</si>
  <si>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</si>
  <si>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</si>
  <si>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</si>
  <si>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</si>
  <si>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</si>
  <si>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</si>
  <si>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</si>
  <si>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</si>
  <si>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</si>
  <si>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</si>
  <si>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</si>
  <si>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</si>
  <si>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</si>
  <si>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</si>
  <si>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</si>
  <si>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</si>
  <si>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</si>
  <si>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</si>
  <si>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</si>
  <si>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</si>
  <si>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</si>
  <si>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</si>
  <si>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</si>
  <si>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</si>
  <si>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</si>
  <si>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</si>
  <si>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</si>
  <si>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</si>
  <si>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</si>
  <si>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</si>
  <si>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</si>
  <si>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</si>
  <si>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</si>
  <si>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</si>
  <si>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</si>
  <si>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</si>
  <si>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</si>
  <si>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</si>
  <si>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</si>
  <si>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</si>
  <si>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</si>
  <si>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</si>
  <si>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</si>
  <si>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</si>
  <si>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</si>
  <si>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</si>
  <si>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</si>
  <si>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</si>
  <si>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</si>
  <si>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</si>
  <si>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</si>
  <si>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</si>
  <si>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</si>
  <si>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</si>
  <si>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</si>
  <si>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</si>
  <si>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</si>
  <si>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</si>
  <si>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</si>
  <si>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</si>
  <si>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</si>
  <si>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</si>
  <si>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</si>
  <si>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</si>
  <si>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</si>
  <si>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</si>
  <si>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</si>
  <si>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</si>
  <si>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</si>
  <si>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</si>
  <si>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</si>
  <si>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</si>
  <si>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</si>
  <si>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</si>
  <si>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</si>
  <si>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</si>
  <si>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</si>
  <si>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</si>
  <si>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侯莹</t>
    <phoneticPr fontId="12" type="noConversion"/>
  </si>
  <si>
    <t>广州、北京</t>
    <phoneticPr fontId="12" type="noConversion"/>
  </si>
  <si>
    <t>副总经理</t>
    <phoneticPr fontId="12" type="noConversion"/>
  </si>
  <si>
    <t>2023.10.31</t>
    <phoneticPr fontId="12" type="noConversion"/>
  </si>
  <si>
    <t>打车费</t>
    <phoneticPr fontId="12" type="noConversion"/>
  </si>
  <si>
    <t>过路费</t>
    <phoneticPr fontId="12" type="noConversion"/>
  </si>
  <si>
    <t>详见滴滴行程单</t>
    <phoneticPr fontId="12" type="noConversion"/>
  </si>
  <si>
    <t>餐饮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</si>
</sst>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E29" sqref="E2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81</v>
      </c>
      <c r="I4" s="58"/>
      <c r="J4" s="58" t="s">
        <v>82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G15" sqref="G15:G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83</v>
      </c>
      <c r="G5" s="86"/>
      <c r="H5" s="5" t="s">
        <v>53</v>
      </c>
      <c r="I5" s="4"/>
      <c r="J5" s="86" t="s">
        <v>85</v>
      </c>
      <c r="K5" s="87"/>
    </row>
    <row r="6" spans="2:11" ht="20" customHeight="1">
      <c r="B6" s="6"/>
      <c r="C6" s="7"/>
      <c r="D6" s="8" t="s">
        <v>54</v>
      </c>
      <c r="E6" s="8"/>
      <c r="F6" s="88" t="s">
        <v>84</v>
      </c>
      <c r="G6" s="88"/>
      <c r="H6" s="8" t="s">
        <v>55</v>
      </c>
      <c r="I6" s="7"/>
      <c r="J6" s="88"/>
      <c r="K6" s="89"/>
    </row>
    <row r="7" spans="2:11" ht="20" customHeight="1">
      <c r="B7" s="6"/>
      <c r="C7" s="7"/>
      <c r="D7" s="8" t="s">
        <v>56</v>
      </c>
      <c r="E7" s="8"/>
      <c r="F7" s="88">
        <v>2023.1</v>
      </c>
      <c r="G7" s="88"/>
      <c r="H7" s="8" t="s">
        <v>57</v>
      </c>
      <c r="I7" s="7"/>
      <c r="J7" s="90" t="s">
        <v>86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96"/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59</v>
      </c>
      <c r="E10" s="91" t="s">
        <v>60</v>
      </c>
      <c r="F10" s="93"/>
      <c r="G10" s="15" t="s">
        <v>61</v>
      </c>
      <c r="H10" s="14" t="s">
        <v>62</v>
      </c>
      <c r="I10" s="91" t="s">
        <v>63</v>
      </c>
      <c r="J10" s="93"/>
      <c r="K10" s="15" t="s">
        <v>64</v>
      </c>
    </row>
    <row r="11" spans="2:11" ht="20" customHeight="1">
      <c r="B11" s="102">
        <v>1</v>
      </c>
      <c r="C11" s="103"/>
      <c r="D11" s="104" t="s">
        <v>65</v>
      </c>
      <c r="E11" s="107" t="s">
        <v>66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67</v>
      </c>
      <c r="F15" s="108"/>
      <c r="G15" s="16">
        <v>205</v>
      </c>
      <c r="H15" s="16">
        <v>205</v>
      </c>
      <c r="I15" s="100">
        <v>0</v>
      </c>
      <c r="J15" s="101"/>
      <c r="K15" s="21" t="s">
        <v>87</v>
      </c>
    </row>
    <row r="16" spans="2:11" ht="20" customHeight="1">
      <c r="B16" s="48"/>
      <c r="C16" s="49"/>
      <c r="D16" s="105"/>
      <c r="E16" s="109"/>
      <c r="F16" s="110"/>
      <c r="G16" s="16">
        <v>26</v>
      </c>
      <c r="H16" s="16">
        <v>26</v>
      </c>
      <c r="I16" s="46"/>
      <c r="J16" s="47">
        <v>0</v>
      </c>
      <c r="K16" s="21" t="s">
        <v>88</v>
      </c>
    </row>
    <row r="17" spans="2:11" ht="20" customHeight="1">
      <c r="B17" s="48"/>
      <c r="C17" s="49"/>
      <c r="D17" s="105"/>
      <c r="E17" s="109"/>
      <c r="F17" s="110"/>
      <c r="G17" s="16">
        <v>266.14999999999998</v>
      </c>
      <c r="H17" s="16">
        <v>266.14999999999998</v>
      </c>
      <c r="I17" s="46"/>
      <c r="J17" s="47">
        <v>0</v>
      </c>
      <c r="K17" s="21" t="s">
        <v>89</v>
      </c>
    </row>
    <row r="18" spans="2:11" ht="20" customHeight="1">
      <c r="B18" s="48"/>
      <c r="C18" s="49"/>
      <c r="D18" s="105"/>
      <c r="E18" s="109"/>
      <c r="F18" s="110"/>
      <c r="G18" s="16">
        <v>22.86</v>
      </c>
      <c r="H18" s="16">
        <v>22.86</v>
      </c>
      <c r="I18" s="46"/>
      <c r="J18" s="47">
        <v>0</v>
      </c>
      <c r="K18" s="21" t="s">
        <v>89</v>
      </c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68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69</v>
      </c>
      <c r="F22" s="108"/>
      <c r="G22" s="16">
        <v>26</v>
      </c>
      <c r="H22" s="16">
        <v>26</v>
      </c>
      <c r="I22" s="46"/>
      <c r="J22" s="47">
        <v>0</v>
      </c>
      <c r="K22" s="21" t="s">
        <v>90</v>
      </c>
    </row>
    <row r="23" spans="2:11" ht="20" customHeight="1">
      <c r="B23" s="48"/>
      <c r="C23" s="49"/>
      <c r="D23" s="105"/>
      <c r="E23" s="109"/>
      <c r="F23" s="110"/>
      <c r="G23" s="16">
        <v>102.1</v>
      </c>
      <c r="H23" s="16">
        <v>102.1</v>
      </c>
      <c r="I23" s="46"/>
      <c r="J23" s="47">
        <v>0</v>
      </c>
      <c r="K23" s="21" t="s">
        <v>90</v>
      </c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80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648.11</v>
      </c>
      <c r="H30" s="17">
        <f>SUM(H11:H29)</f>
        <v>648.11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62</v>
      </c>
      <c r="C32" s="84"/>
      <c r="D32" s="84"/>
      <c r="E32" s="84"/>
      <c r="F32" s="84"/>
      <c r="G32" s="84" t="s">
        <v>70</v>
      </c>
      <c r="H32" s="84"/>
      <c r="I32" s="84"/>
      <c r="J32" s="84"/>
      <c r="K32" s="15" t="s">
        <v>71</v>
      </c>
    </row>
    <row r="33" spans="1:11" ht="20" customHeight="1">
      <c r="B33" s="85">
        <f>H30</f>
        <v>648.11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648.11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72</v>
      </c>
      <c r="C35" s="7"/>
      <c r="D35" s="7" t="s">
        <v>73</v>
      </c>
      <c r="E35" s="7"/>
      <c r="F35" s="7" t="s">
        <v>48</v>
      </c>
      <c r="G35" s="7" t="s">
        <v>74</v>
      </c>
      <c r="H35" s="7"/>
      <c r="I35" s="7"/>
      <c r="J35" s="7" t="s">
        <v>50</v>
      </c>
      <c r="K35" s="7"/>
    </row>
    <row r="38" spans="1:11" ht="17">
      <c r="A38" s="75" t="s">
        <v>75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侯莹</v>
      </c>
      <c r="G40" s="86"/>
      <c r="H40" s="5" t="s">
        <v>53</v>
      </c>
      <c r="I40" s="4"/>
      <c r="J40" s="86" t="str">
        <f>J5</f>
        <v>副总经理</v>
      </c>
      <c r="K40" s="87"/>
    </row>
    <row r="41" spans="1:11" ht="20" customHeight="1">
      <c r="B41" s="6"/>
      <c r="C41" s="7"/>
      <c r="D41" s="8" t="s">
        <v>54</v>
      </c>
      <c r="E41" s="8"/>
      <c r="F41" s="88"/>
      <c r="G41" s="88"/>
      <c r="H41" s="8" t="s">
        <v>55</v>
      </c>
      <c r="I41" s="7"/>
      <c r="J41" s="88"/>
      <c r="K41" s="89"/>
    </row>
    <row r="42" spans="1:11" ht="20" customHeight="1">
      <c r="B42" s="6"/>
      <c r="C42" s="7"/>
      <c r="D42" s="8" t="s">
        <v>56</v>
      </c>
      <c r="E42" s="8"/>
      <c r="F42" s="88"/>
      <c r="G42" s="88"/>
      <c r="H42" s="8" t="s">
        <v>57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58</v>
      </c>
      <c r="I43" s="10"/>
      <c r="J43" s="96"/>
      <c r="K43" s="97"/>
    </row>
    <row r="44" spans="1:11" ht="20" customHeight="1"/>
    <row r="45" spans="1:11" ht="20" customHeight="1">
      <c r="B45" s="98"/>
      <c r="C45" s="98"/>
      <c r="D45" s="18" t="s">
        <v>76</v>
      </c>
      <c r="E45" s="98" t="s">
        <v>77</v>
      </c>
      <c r="F45" s="98"/>
      <c r="G45" s="16" t="s">
        <v>78</v>
      </c>
      <c r="H45" s="16" t="s">
        <v>79</v>
      </c>
      <c r="I45" s="99" t="s">
        <v>41</v>
      </c>
      <c r="J45" s="99"/>
      <c r="K45" s="25" t="s">
        <v>64</v>
      </c>
    </row>
    <row r="46" spans="1:11" ht="20" customHeight="1">
      <c r="B46" s="98">
        <v>1</v>
      </c>
      <c r="C46" s="98"/>
      <c r="D46" s="19"/>
      <c r="E46" s="98"/>
      <c r="F46" s="98"/>
      <c r="G46" s="16"/>
      <c r="H46" s="16"/>
      <c r="I46" s="100"/>
      <c r="J46" s="101"/>
      <c r="K46" s="26"/>
    </row>
    <row r="47" spans="1:11" ht="20" customHeight="1">
      <c r="B47" s="98">
        <v>2</v>
      </c>
      <c r="C47" s="98"/>
      <c r="D47" s="19"/>
      <c r="E47" s="98"/>
      <c r="F47" s="98"/>
      <c r="G47" s="16"/>
      <c r="H47" s="16"/>
      <c r="I47" s="100"/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0</v>
      </c>
      <c r="I48" s="94">
        <f>SUM(I46:J47)</f>
        <v>0</v>
      </c>
      <c r="J48" s="95"/>
      <c r="K48" s="22"/>
    </row>
    <row r="49" spans="2:11" ht="20" customHeight="1">
      <c r="B49" s="7" t="s">
        <v>72</v>
      </c>
      <c r="C49" s="7"/>
      <c r="D49" s="7"/>
      <c r="E49" s="7"/>
      <c r="F49" s="7" t="s">
        <v>48</v>
      </c>
      <c r="G49" s="7" t="s">
        <v>74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2023-10-30T07:21:49Z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