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2017年12月雪佛兰五区业务大比武酒水+视频奖杯" sheetId="6" r:id="rId1"/>
  </sheets>
  <calcPr calcId="144525" concurrentCalc="0"/>
</workbook>
</file>

<file path=xl/sharedStrings.xml><?xml version="1.0" encoding="utf-8"?>
<sst xmlns="http://schemas.openxmlformats.org/spreadsheetml/2006/main" count="36">
  <si>
    <t>供应商名称：</t>
  </si>
  <si>
    <t>康辉集团北京国际会议展览有限公司</t>
  </si>
  <si>
    <t>项目名称:</t>
  </si>
  <si>
    <t>2017雪佛兰五区业务大比武</t>
  </si>
  <si>
    <t>时间:</t>
  </si>
  <si>
    <t>2017年12月04日-08日</t>
  </si>
  <si>
    <t>地点：</t>
  </si>
  <si>
    <t>宝鸡</t>
  </si>
  <si>
    <t>酒店：</t>
  </si>
  <si>
    <t>宝鸡东岭皇冠假日酒店</t>
  </si>
  <si>
    <t>人数:</t>
  </si>
  <si>
    <t>300</t>
  </si>
  <si>
    <t>结算时间：</t>
  </si>
  <si>
    <t>2017年11月21日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</si>
  <si>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</si>
  <si>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</si>
  <si>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</si>
  <si>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</si>
  <si>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</si>
  <si>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</si>
  <si>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</si>
  <si>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</si>
  <si>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</si>
  <si>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物料</t>
  </si>
  <si>
    <t>视频制作/奖杯</t>
  </si>
  <si>
    <t>次</t>
  </si>
  <si>
    <t>上海圆承市场营销策划有限公司</t>
  </si>
  <si>
    <t>物料费用合计</t>
  </si>
  <si>
    <t>AV</t>
  </si>
  <si>
    <t>制作/酒水</t>
  </si>
  <si>
    <t>套</t>
  </si>
  <si>
    <t>西安立维达广告传媒有限公司</t>
  </si>
  <si>
    <t>AV费用合计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</si>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</sst>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"/>
    <numFmt numFmtId="179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30" borderId="1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Protection="0"/>
    <xf numFmtId="0" fontId="17" fillId="0" borderId="0">
      <alignment vertical="center"/>
    </xf>
    <xf numFmtId="0" fontId="23" fillId="0" borderId="0">
      <alignment vertical="center"/>
    </xf>
    <xf numFmtId="43" fontId="17" fillId="0" borderId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3" xfId="52" applyFont="1" applyFill="1" applyBorder="1" applyAlignment="1">
      <alignment horizontal="center" vertical="center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0" fontId="3" fillId="3" borderId="8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10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10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3" fillId="2" borderId="10" xfId="52" applyNumberFormat="1" applyFont="1" applyFill="1" applyBorder="1" applyAlignment="1">
      <alignment horizontal="left" vertical="center"/>
    </xf>
    <xf numFmtId="0" fontId="4" fillId="0" borderId="10" xfId="45" applyFont="1" applyFill="1" applyBorder="1" applyAlignment="1" applyProtection="1">
      <alignment horizontal="left" vertical="center" wrapText="1"/>
      <protection hidden="1"/>
    </xf>
    <xf numFmtId="177" fontId="3" fillId="3" borderId="10" xfId="52" applyNumberFormat="1" applyFont="1" applyFill="1" applyBorder="1" applyAlignment="1">
      <alignment horizontal="left" vertical="center"/>
    </xf>
    <xf numFmtId="177" fontId="3" fillId="4" borderId="10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34290</xdr:colOff>
      <xdr:row>0</xdr:row>
      <xdr:rowOff>97790</xdr:rowOff>
    </xdr:from>
    <xdr:to>
      <xdr:col>8</xdr:col>
      <xdr:colOff>2756535</xdr:colOff>
      <xdr:row>6</xdr:row>
      <xdr:rowOff>202565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8790" y="97790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H21" sqref="H21"/>
    </sheetView>
  </sheetViews>
  <sheetFormatPr defaultColWidth="9" defaultRowHeight="13.5"/>
  <cols>
    <col min="1" max="1" width="11.625" style="1" customWidth="1"/>
    <col min="2" max="2" width="40.625" style="1" customWidth="1"/>
    <col min="3" max="7" width="11.625" style="1" customWidth="1"/>
    <col min="8" max="8" width="12.1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="1" customFormat="1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8" t="s">
        <v>16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6.5" spans="1:22">
      <c r="A11" s="15" t="s">
        <v>23</v>
      </c>
      <c r="B11" s="16" t="s">
        <v>24</v>
      </c>
      <c r="C11" s="17">
        <v>1</v>
      </c>
      <c r="D11" s="17" t="s">
        <v>25</v>
      </c>
      <c r="E11" s="17">
        <v>1</v>
      </c>
      <c r="F11" s="17" t="s">
        <v>25</v>
      </c>
      <c r="G11" s="18">
        <v>72707.52</v>
      </c>
      <c r="H11" s="19">
        <f>C11*E11*G11</f>
        <v>72707.52</v>
      </c>
      <c r="I11" s="42" t="s">
        <v>26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ht="16.5" spans="1:22">
      <c r="A12" s="20" t="s">
        <v>27</v>
      </c>
      <c r="B12" s="21"/>
      <c r="C12" s="22"/>
      <c r="D12" s="22"/>
      <c r="E12" s="22"/>
      <c r="F12" s="22"/>
      <c r="G12" s="23"/>
      <c r="H12" s="24">
        <f>SUM(H11:H11)</f>
        <v>72707.52</v>
      </c>
      <c r="I12" s="44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ht="16.5" spans="1:22">
      <c r="A13" s="25" t="s">
        <v>28</v>
      </c>
      <c r="B13" s="26" t="s">
        <v>29</v>
      </c>
      <c r="C13" s="27">
        <v>1</v>
      </c>
      <c r="D13" s="27" t="s">
        <v>30</v>
      </c>
      <c r="E13" s="17">
        <v>1</v>
      </c>
      <c r="F13" s="17" t="s">
        <v>25</v>
      </c>
      <c r="G13" s="18">
        <v>45000</v>
      </c>
      <c r="H13" s="19">
        <f>G13*E13*C13</f>
        <v>45000</v>
      </c>
      <c r="I13" s="45" t="s">
        <v>31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ht="16.5" spans="1:22">
      <c r="A14" s="20" t="s">
        <v>32</v>
      </c>
      <c r="B14" s="21"/>
      <c r="C14" s="22"/>
      <c r="D14" s="22"/>
      <c r="E14" s="22"/>
      <c r="F14" s="22"/>
      <c r="G14" s="23"/>
      <c r="H14" s="24">
        <f>SUM(H13:H13)</f>
        <v>45000</v>
      </c>
      <c r="I14" s="4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ht="16.5" spans="1:22">
      <c r="A15" s="28" t="s">
        <v>33</v>
      </c>
      <c r="B15" s="29"/>
      <c r="C15" s="29"/>
      <c r="D15" s="29"/>
      <c r="E15" s="29"/>
      <c r="F15" s="29"/>
      <c r="G15" s="30"/>
      <c r="H15" s="31">
        <f>H14+H12</f>
        <v>117707.52</v>
      </c>
      <c r="I15" s="46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ht="16.5" spans="1:9">
      <c r="A16" s="28" t="s">
        <v>34</v>
      </c>
      <c r="B16" s="29"/>
      <c r="C16" s="29"/>
      <c r="D16" s="29"/>
      <c r="E16" s="29"/>
      <c r="F16" s="29"/>
      <c r="G16" s="30"/>
      <c r="H16" s="31">
        <f>H15*0.1</f>
        <v>11770.752</v>
      </c>
      <c r="I16" s="46"/>
    </row>
    <row r="17" ht="16.5" spans="1:9">
      <c r="A17" s="32" t="s">
        <v>35</v>
      </c>
      <c r="B17" s="33"/>
      <c r="C17" s="33"/>
      <c r="D17" s="33"/>
      <c r="E17" s="33"/>
      <c r="F17" s="33"/>
      <c r="G17" s="33"/>
      <c r="H17" s="34">
        <f>H15+H16</f>
        <v>129478.272</v>
      </c>
      <c r="I17" s="47"/>
    </row>
  </sheetData>
  <mergeCells count="9">
    <mergeCell ref="C8:H8"/>
    <mergeCell ref="C9:F9"/>
    <mergeCell ref="G9:H9"/>
    <mergeCell ref="A12:B12"/>
    <mergeCell ref="A14:B14"/>
    <mergeCell ref="A15:G15"/>
    <mergeCell ref="A16:G16"/>
    <mergeCell ref="A17:G1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2017年12月雪佛兰五区业务大比武酒水+视频奖杯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2018-04-24T11:39:53Z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