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E:\CCT工作文档2020年\吉利汽车\2021领克试驾\"/>
    </mc:Choice>
  </mc:AlternateContent>
  <xr:revisionPtr revIDLastSave="0" documentId="13_ncr:1_{CE382D26-678D-4FA6-8791-96D4F90A16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总项" sheetId="1" r:id="rId1"/>
    <sheet name="第三方硬体" sheetId="2" r:id="rId2"/>
    <sheet name="第三方AV" sheetId="4" r:id="rId3"/>
    <sheet name="第三方软体" sheetId="7" r:id="rId4"/>
    <sheet name="人员差旅" sheetId="6" r:id="rId5"/>
  </sheets>
  <definedNames>
    <definedName name="_xlnm._FilterDatabase" localSheetId="3" hidden="1">第三方软体!$A$3:$I$89</definedName>
  </definedNames>
  <calcPr calcId="191029" concurrentCalc="0"/>
</workbook>
</file>

<file path=xl/calcChain.xml><?xml version="1.0" encoding="utf-8"?>
<calcChain xmlns="http://schemas.openxmlformats.org/spreadsheetml/2006/main">
  <c r="H37" i="7" l="1"/>
  <c r="H38" i="7"/>
  <c r="G5" i="6"/>
  <c r="G6" i="6"/>
  <c r="G7" i="6"/>
  <c r="G8" i="6"/>
  <c r="G4" i="6"/>
  <c r="G9" i="6"/>
  <c r="H5" i="7"/>
  <c r="H6" i="7"/>
  <c r="H7" i="7"/>
  <c r="H8" i="7"/>
  <c r="H9" i="7"/>
  <c r="H10" i="7"/>
  <c r="H11" i="7"/>
  <c r="H12" i="7"/>
  <c r="H13" i="7"/>
  <c r="H4" i="7"/>
  <c r="H15" i="7"/>
  <c r="H16" i="7"/>
  <c r="H17" i="7"/>
  <c r="H18" i="7"/>
  <c r="H19" i="7"/>
  <c r="H14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20" i="7"/>
  <c r="H89" i="7"/>
  <c r="I5" i="4"/>
  <c r="I6" i="4"/>
  <c r="I7" i="4"/>
  <c r="I8" i="4"/>
  <c r="I9" i="4"/>
  <c r="I10" i="4"/>
  <c r="I4" i="4"/>
  <c r="I12" i="4"/>
  <c r="I13" i="4"/>
  <c r="I14" i="4"/>
  <c r="I15" i="4"/>
  <c r="I16" i="4"/>
  <c r="I17" i="4"/>
  <c r="I18" i="4"/>
  <c r="I19" i="4"/>
  <c r="I11" i="4"/>
  <c r="I21" i="4"/>
  <c r="I20" i="4"/>
  <c r="I23" i="4"/>
  <c r="I22" i="4"/>
  <c r="I24" i="4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4" i="2"/>
  <c r="J26" i="2"/>
  <c r="J27" i="2"/>
  <c r="J28" i="2"/>
  <c r="J29" i="2"/>
  <c r="J30" i="2"/>
  <c r="J31" i="2"/>
  <c r="J25" i="2"/>
  <c r="J32" i="2"/>
  <c r="D5" i="1"/>
  <c r="D7" i="1"/>
  <c r="D9" i="1"/>
  <c r="D11" i="1"/>
  <c r="D15" i="1"/>
  <c r="D16" i="1"/>
  <c r="D18" i="1"/>
</calcChain>
</file>

<file path=xl/sharedStrings.xml><?xml version="1.0" encoding="utf-8"?>
<sst xmlns="http://schemas.openxmlformats.org/spreadsheetml/2006/main" count="513" uniqueCount="310">
  <si>
    <t>2021领克巅峰车手计划预算</t>
  </si>
  <si>
    <t>NO.</t>
  </si>
  <si>
    <t>项目</t>
  </si>
  <si>
    <t>详细</t>
  </si>
  <si>
    <t>金额</t>
  </si>
  <si>
    <t>备注</t>
  </si>
  <si>
    <t>1.0</t>
  </si>
  <si>
    <t>第三方硬体搭建</t>
  </si>
  <si>
    <t>请见“第三方硬体”页</t>
  </si>
  <si>
    <t>2.0</t>
  </si>
  <si>
    <t>第三方AV</t>
  </si>
  <si>
    <t>请见“第三方AV”页</t>
  </si>
  <si>
    <t>3.0</t>
  </si>
  <si>
    <t>第三方软体</t>
  </si>
  <si>
    <t>请见“第三方软体”页</t>
  </si>
  <si>
    <t>4.0</t>
  </si>
  <si>
    <t>人员差旅</t>
  </si>
  <si>
    <t>请见“人员差旅”页</t>
  </si>
  <si>
    <t>小计</t>
  </si>
  <si>
    <t>1.0+2.0+3.0+4.0</t>
  </si>
  <si>
    <t>8.0</t>
  </si>
  <si>
    <t>增值税TAX</t>
  </si>
  <si>
    <t>共计（含税含服务费） Total</t>
  </si>
  <si>
    <t>Project : 2021领克巅峰车手计划预算</t>
  </si>
  <si>
    <t>第三方硬体搭建费用</t>
  </si>
  <si>
    <t>详细标准说明</t>
  </si>
  <si>
    <t>来源</t>
  </si>
  <si>
    <t>单位</t>
  </si>
  <si>
    <r>
      <rPr>
        <b/>
        <sz val="10"/>
        <rFont val="微软雅黑"/>
        <charset val="134"/>
      </rPr>
      <t xml:space="preserve">单价
</t>
    </r>
    <r>
      <rPr>
        <b/>
        <sz val="8"/>
        <rFont val="微软雅黑"/>
        <charset val="134"/>
      </rPr>
      <t>（RMB/元）</t>
    </r>
  </si>
  <si>
    <t>数量</t>
  </si>
  <si>
    <t>天数</t>
  </si>
  <si>
    <r>
      <rPr>
        <b/>
        <sz val="10"/>
        <rFont val="微软雅黑"/>
        <charset val="134"/>
      </rPr>
      <t xml:space="preserve">小计
</t>
    </r>
    <r>
      <rPr>
        <b/>
        <sz val="8"/>
        <rFont val="微软雅黑"/>
        <charset val="134"/>
      </rPr>
      <t>（RMB/元）</t>
    </r>
  </si>
  <si>
    <t>硬体制作</t>
  </si>
  <si>
    <t>材质</t>
  </si>
  <si>
    <t>规格</t>
  </si>
  <si>
    <t>弯道广告画面</t>
  </si>
  <si>
    <t>赛道内钢网，发车直道底边钢网，发车直道轮胎墙，写真+阳光板</t>
  </si>
  <si>
    <t>租赁</t>
  </si>
  <si>
    <t>平方</t>
  </si>
  <si>
    <t>发车区防撞墙广告画面</t>
  </si>
  <si>
    <t>冷裱板+写真画面 每场8块</t>
  </si>
  <si>
    <t>单个长度5米</t>
  </si>
  <si>
    <t>发车区栏杆扶手广告画面</t>
  </si>
  <si>
    <t>冷裱板+写真画面 每场10块</t>
  </si>
  <si>
    <t>VIP换衣间</t>
  </si>
  <si>
    <t>桁架+高清喷绘+黑丝绒布帘</t>
  </si>
  <si>
    <t>2.6*1.2*2.5</t>
  </si>
  <si>
    <t>箱</t>
  </si>
  <si>
    <t>P房门头</t>
  </si>
  <si>
    <t>5m*1m 4块 黑底喷绘布、UV打印</t>
  </si>
  <si>
    <t>羽毛旗</t>
  </si>
  <si>
    <t>领克独立羽毛旗</t>
  </si>
  <si>
    <t>旗杆高度3.4m，旗面尺寸2.5mH*0.6m</t>
  </si>
  <si>
    <t>个</t>
  </si>
  <si>
    <t>A板</t>
  </si>
  <si>
    <t>发车区A字板，黑底喷绘、7㎡，铁架+木框，领克专属</t>
  </si>
  <si>
    <t>3m*1mH</t>
  </si>
  <si>
    <t>T型指引牌</t>
  </si>
  <si>
    <t>烤漆裱写真，底座烤漆，双面写真相纸</t>
  </si>
  <si>
    <t>2mH x 0.8m</t>
  </si>
  <si>
    <t>控台围挡</t>
  </si>
  <si>
    <t>轻型pvc骨架+黑色绒布</t>
  </si>
  <si>
    <t>4m*1.5mH+1.5M*1.5mH*2</t>
  </si>
  <si>
    <t>套</t>
  </si>
  <si>
    <t>接待处背景板</t>
  </si>
  <si>
    <t>桁架+UV刀刮布/宝丽布+配重支撑</t>
  </si>
  <si>
    <t>5mx2.4mH</t>
  </si>
  <si>
    <t>主KV背板</t>
  </si>
  <si>
    <t>酒店签到背景板</t>
  </si>
  <si>
    <t>5m x 2.4mH</t>
  </si>
  <si>
    <t>培训背景板</t>
  </si>
  <si>
    <t>5m x 2.5mH</t>
  </si>
  <si>
    <t xml:space="preserve">成绩榜 </t>
  </si>
  <si>
    <t>3m x 2.4mH</t>
  </si>
  <si>
    <t>赛道图</t>
  </si>
  <si>
    <t>龙门架画面</t>
  </si>
  <si>
    <t>肇庆站 黑底喷绘布、UV打印、高空固定 正反面</t>
  </si>
  <si>
    <t>22.2x2.15mH</t>
  </si>
  <si>
    <t>接待台</t>
  </si>
  <si>
    <t>木结构异形+烤漆</t>
  </si>
  <si>
    <t>物料装箱及打包</t>
  </si>
  <si>
    <t>气泡膜打包（含扎带、螺丝钉、打包包角，木箱（消耗品）</t>
  </si>
  <si>
    <t>物料仓储</t>
  </si>
  <si>
    <t>赛事物料存储在上海、天津、西安、肇庆</t>
  </si>
  <si>
    <t>物料损耗及修补</t>
  </si>
  <si>
    <t>赛事物料（主题A板、主题横幅、签到台，刀旗、指引立牌存到一定磨损，需进行修补</t>
  </si>
  <si>
    <t xml:space="preserve">2.0                </t>
  </si>
  <si>
    <t>人工、运输</t>
  </si>
  <si>
    <t>人工（进场+拆场）</t>
  </si>
  <si>
    <t>搭建及撤场，如果加班另外计算</t>
  </si>
  <si>
    <t>雇佣</t>
  </si>
  <si>
    <t>人</t>
  </si>
  <si>
    <t>搬运人工</t>
  </si>
  <si>
    <t>物料到达搬运，含餐费</t>
  </si>
  <si>
    <t>人工交通费</t>
  </si>
  <si>
    <t>面包车一辆</t>
  </si>
  <si>
    <t>辆</t>
  </si>
  <si>
    <t>叉车</t>
  </si>
  <si>
    <t>搬运扒胎机及重型物料 2吨</t>
  </si>
  <si>
    <t>次</t>
  </si>
  <si>
    <t>扒胎机租赁</t>
  </si>
  <si>
    <t>项</t>
  </si>
  <si>
    <t>物料运输1</t>
  </si>
  <si>
    <t>Total(1.0+2.0)</t>
  </si>
  <si>
    <t>第三方AV费用（包括器材租赁、相关多媒体软件设计等）</t>
  </si>
  <si>
    <t>天数/周期</t>
  </si>
  <si>
    <t>视频系统</t>
  </si>
  <si>
    <t>LED</t>
  </si>
  <si>
    <t>P3  2.4*5</t>
  </si>
  <si>
    <t>平米</t>
  </si>
  <si>
    <t xml:space="preserve">无缝切换视频控制台  </t>
  </si>
  <si>
    <t>台</t>
  </si>
  <si>
    <t>笔记本电脑</t>
  </si>
  <si>
    <t>多功能播放器</t>
  </si>
  <si>
    <t xml:space="preserve">分配器 </t>
  </si>
  <si>
    <t>大尺寸电视</t>
  </si>
  <si>
    <t>55寸电视+支架</t>
  </si>
  <si>
    <t>音响系统</t>
  </si>
  <si>
    <t>线阵全频音箱</t>
  </si>
  <si>
    <t>D&amp;B Q1线阵列全频音箱/D&amp;B Q1 Line Array</t>
  </si>
  <si>
    <t>无线手持话筒</t>
  </si>
  <si>
    <t>舒尔无线手持麦克/SHURE UR4D/Beta 58</t>
  </si>
  <si>
    <t>数字调音台</t>
  </si>
  <si>
    <t>16路数字调音台/YAMHA</t>
  </si>
  <si>
    <t>音频处理器</t>
  </si>
  <si>
    <t>音频分配器/Distribition Amplifier</t>
  </si>
  <si>
    <t>APPLE笔记本/APPLE Laptop</t>
  </si>
  <si>
    <t>功放</t>
  </si>
  <si>
    <t>QSC功放/Power Amplifier QSC 4050HD</t>
  </si>
  <si>
    <t>音频线缆</t>
  </si>
  <si>
    <t>米</t>
  </si>
  <si>
    <t>翻页器</t>
  </si>
  <si>
    <t>人员服务费</t>
  </si>
  <si>
    <t>1</t>
  </si>
  <si>
    <t>搭建工人</t>
  </si>
  <si>
    <t>安装+拆卸</t>
  </si>
  <si>
    <t>运输费</t>
  </si>
  <si>
    <t>市内运输</t>
  </si>
  <si>
    <t xml:space="preserve">4.2米厢货 </t>
  </si>
  <si>
    <t>采购</t>
  </si>
  <si>
    <t>Total（1.0+2.0+3.0）</t>
  </si>
  <si>
    <t>第三方软体费用</t>
  </si>
  <si>
    <t>次数/天数</t>
  </si>
  <si>
    <t>人员费用</t>
  </si>
  <si>
    <t>赛事总监/培训主教官</t>
  </si>
  <si>
    <t>专业赛车手，持有汽联B级赛照，兼职赛事总监、含酒店 餐饮 市内交通 费用，活动2天试车1天</t>
  </si>
  <si>
    <t>由商旅直签</t>
  </si>
  <si>
    <t>仲裁团队/助理教官</t>
  </si>
  <si>
    <t>专业赛车手，持有汽联B级赛照，含酒店 餐饮 市内交通 费用，活动2天</t>
  </si>
  <si>
    <t>救援团队</t>
  </si>
  <si>
    <t>香港救援团队2人，自带救援工具，含酒店、餐饮，市内交通</t>
  </si>
  <si>
    <t>赛事秘书</t>
  </si>
  <si>
    <t>计时团队、执裁团队、控制中心信息实时输出</t>
  </si>
  <si>
    <t>礼仪</t>
  </si>
  <si>
    <t>每天4人 （含餐饮），活动2日，接待1日</t>
  </si>
  <si>
    <t>礼仪服装</t>
  </si>
  <si>
    <t>保洁</t>
  </si>
  <si>
    <t>每天2人（含餐饮）</t>
  </si>
  <si>
    <t>PT人员</t>
  </si>
  <si>
    <t>PT人员8人（含餐饮）活动日2天，准备日1天</t>
  </si>
  <si>
    <t>车美</t>
  </si>
  <si>
    <t>专业车美，自带清洁、保养工具、干湿清洁布、打蜡等设备，含餐费</t>
  </si>
  <si>
    <t>餐饮</t>
  </si>
  <si>
    <t>车手午餐</t>
  </si>
  <si>
    <t>VIP室午餐,非专业组车手27人，周六LPCC10车，按15人计算，周日，LPCC10车，按15人计算，盒饭</t>
  </si>
  <si>
    <t>VIP室午餐,专业组车手16人，4教官，救援2人，领导6份，盒饭</t>
  </si>
  <si>
    <t>客户饮用水</t>
  </si>
  <si>
    <t>定制logo饮用水，按照120名客户，人均6瓶计算，每箱24瓶，720瓶，330ml/瓶</t>
  </si>
  <si>
    <t>工作人员饮用水</t>
  </si>
  <si>
    <t>工作人员52人，人均8瓶，500ml/瓶</t>
  </si>
  <si>
    <t>茶歇</t>
  </si>
  <si>
    <t>第一天专业组16人，非专业27人，LPCC15人，第二天专业16人,LPCC60人</t>
  </si>
  <si>
    <t>对讲机</t>
  </si>
  <si>
    <t>使用车辆对讲，教练对讲，执行团队对讲</t>
  </si>
  <si>
    <t>礼品袋</t>
  </si>
  <si>
    <t>定制礼品袋 ，车手27+16，LPCC每站60人，2天，共103份，备7份</t>
  </si>
  <si>
    <t>签到礼</t>
  </si>
  <si>
    <t>LPCC金属车牌，签到礼品，LPCC60个，专业组16人，非专业组27，103备7</t>
  </si>
  <si>
    <t>一次性面罩</t>
  </si>
  <si>
    <t>赛车训练头套 一次性透气编制面料，logo烫银,，LPCC 60 非专业车手 27  专业16人 备3</t>
  </si>
  <si>
    <t>工作人员服装</t>
  </si>
  <si>
    <t>定制T恤，技师16人，工作人员20，教练4人，每人2件</t>
  </si>
  <si>
    <t>车手证件</t>
  </si>
  <si>
    <t>签到身份识别 透明亚克力胸牌配挂绳</t>
  </si>
  <si>
    <t>陪同人员证件</t>
  </si>
  <si>
    <t>工作人员证件</t>
  </si>
  <si>
    <t>身份识别 透明亚克力胸牌配挂绳（执行12人，领克10人，教练团队4人，三方人员20人，备4）</t>
  </si>
  <si>
    <t>手持喇叭</t>
  </si>
  <si>
    <t>手持高音喇叭</t>
  </si>
  <si>
    <t>夹板</t>
  </si>
  <si>
    <t>木制架</t>
  </si>
  <si>
    <t>手环</t>
  </si>
  <si>
    <t>4色定制手环，专业1种，非专业1种，LPCC2种，有领克logo及号码。</t>
  </si>
  <si>
    <t>车手姓名贴</t>
  </si>
  <si>
    <t>姓名+血型 ，车贴雕刻，专业组16辆车，每车2套</t>
  </si>
  <si>
    <t>安全车顶灯</t>
  </si>
  <si>
    <t>LED黄色长条吸顶警示灯，安全车使用，安全车由领克提供</t>
  </si>
  <si>
    <t>奖杯</t>
  </si>
  <si>
    <t>有赛照、无赛照，每站每组各4名，水晶玻璃+大理石材质，255mm*100mm，激光刻字</t>
  </si>
  <si>
    <t>完赛证书</t>
  </si>
  <si>
    <t>LPCC用，水晶相框+A4铜版纸内页175g</t>
  </si>
  <si>
    <t>麦牌</t>
  </si>
  <si>
    <t>话筒牌，亚克力材质，4面印刷logo，2面打孔，内塞海绵</t>
  </si>
  <si>
    <t>头盔采购</t>
  </si>
  <si>
    <t>FIA认证头盔，带Hans扣 采购</t>
  </si>
  <si>
    <t>hans采购</t>
  </si>
  <si>
    <t>FIA认证hans 采购</t>
  </si>
  <si>
    <t>客户保险</t>
  </si>
  <si>
    <t>非专业组27人，100万伤残+3万医疗，1天</t>
  </si>
  <si>
    <t>专业组16人，100万伤残+3万医疗，2天</t>
  </si>
  <si>
    <t>LPCC组60人，100万伤残+3万医疗，1天</t>
  </si>
  <si>
    <t>陪同人员，按照20人/天，每天50， 1万医疗+30万伤残</t>
  </si>
  <si>
    <t>教练及解救保险</t>
  </si>
  <si>
    <t>教练4人，解救团队2人，100万伤残+3万医疗（同车手）</t>
  </si>
  <si>
    <t>工作人员保险</t>
  </si>
  <si>
    <t>执行团队</t>
  </si>
  <si>
    <t>公众责任险</t>
  </si>
  <si>
    <t xml:space="preserve">保额 100W </t>
  </si>
  <si>
    <t>台卡</t>
  </si>
  <si>
    <t>亚克力台卡，领克官微二维码，照片直播二维码2个</t>
  </si>
  <si>
    <t>晚餐券</t>
  </si>
  <si>
    <t>硬卡纸彩色打印</t>
  </si>
  <si>
    <t>大巴车标识牌</t>
  </si>
  <si>
    <t>大巴前挡风标识牌，A3尺寸，写真贴+KT版</t>
  </si>
  <si>
    <t>手举牌</t>
  </si>
  <si>
    <t>PVC手举牌</t>
  </si>
  <si>
    <t>雨伞</t>
  </si>
  <si>
    <t>定制LOGO长柄伞</t>
  </si>
  <si>
    <t>伞桶</t>
  </si>
  <si>
    <t>铁艺镂空伞桶</t>
  </si>
  <si>
    <t>雨披</t>
  </si>
  <si>
    <t>一次性塑料加厚雨披</t>
  </si>
  <si>
    <t>口罩</t>
  </si>
  <si>
    <t>定制logo口罩，精丝绵材质，PM2.5滤片</t>
  </si>
  <si>
    <t>桩桶</t>
  </si>
  <si>
    <t>42cm橡胶桩桶，耐压不伤车 ,赛道提醒刹车点</t>
  </si>
  <si>
    <t>灭火器</t>
  </si>
  <si>
    <t>4KG 二氧化碳 消防灭火器</t>
  </si>
  <si>
    <t>医药箱</t>
  </si>
  <si>
    <t>14寸医药箱，配备常用外用药品，创可贴、云南白药、红药水、纱布、胶布等</t>
  </si>
  <si>
    <t>藿香正气水</t>
  </si>
  <si>
    <t>太极藿香正气口服液 10ml*10支 防中暑药不含酒精  客户110支/2天，工作人员100支/天 每人1支，防暑用品</t>
  </si>
  <si>
    <t>冰箱</t>
  </si>
  <si>
    <t>VIP1个，PIT房1个</t>
  </si>
  <si>
    <t>皮凳</t>
  </si>
  <si>
    <t>30X30皮凳，培训用</t>
  </si>
  <si>
    <t>吧桌吧椅</t>
  </si>
  <si>
    <t>一桌四椅，白色弹力桌布</t>
  </si>
  <si>
    <t>P房区域折叠椅</t>
  </si>
  <si>
    <t>白色折叠靠背椅</t>
  </si>
  <si>
    <t>IBM桌</t>
  </si>
  <si>
    <t>IBM桌+白色桌布，茶歇3个，酒店签到3个</t>
  </si>
  <si>
    <t>防晒霜</t>
  </si>
  <si>
    <t>防水防汗持久保湿补水隔离防晒乳 10g/支，做伴手礼</t>
  </si>
  <si>
    <t>降温喷雾</t>
  </si>
  <si>
    <t>100ml装/瓶，做伴手礼</t>
  </si>
  <si>
    <t>签到桌花</t>
  </si>
  <si>
    <t>多肉植物，50 x50mm</t>
  </si>
  <si>
    <t>反光背心</t>
  </si>
  <si>
    <t>定制LOGO反光背心</t>
  </si>
  <si>
    <t>赛道旗帜</t>
  </si>
  <si>
    <t>PVC材质旗杆 方格旗，红旗，黄旗，绿旗，碎片旗等，国际汽联标准，共计采购1套</t>
  </si>
  <si>
    <t>打印机</t>
  </si>
  <si>
    <t xml:space="preserve">彩色打印机 </t>
  </si>
  <si>
    <t>打印纸</t>
  </si>
  <si>
    <t>500G 办公专用打印纸，赛事文件印刷</t>
  </si>
  <si>
    <t>墨盒</t>
  </si>
  <si>
    <t>打印机墨盒</t>
  </si>
  <si>
    <t>纸巾盒</t>
  </si>
  <si>
    <t>亚克力纸巾盒</t>
  </si>
  <si>
    <t>纸巾</t>
  </si>
  <si>
    <t>100抽 10包</t>
  </si>
  <si>
    <t>湿纸巾</t>
  </si>
  <si>
    <t>医用洗手液</t>
  </si>
  <si>
    <t>医用免洗手液</t>
  </si>
  <si>
    <t>消毒喷壶</t>
  </si>
  <si>
    <t>2L消毒喷壶 车辆消毒</t>
  </si>
  <si>
    <t>消毒液</t>
  </si>
  <si>
    <t>车辆消毒专用（不可燃）次氯酸消毒液5L 车辆消毒</t>
  </si>
  <si>
    <t>文件袋</t>
  </si>
  <si>
    <t>透明文件袋</t>
  </si>
  <si>
    <t>签字笔</t>
  </si>
  <si>
    <t>普通签字笔</t>
  </si>
  <si>
    <t>测温枪</t>
  </si>
  <si>
    <t>数字测温枪</t>
  </si>
  <si>
    <t>酒精测试仪</t>
  </si>
  <si>
    <t>车拾光捕酒灵3号酒精测试仪标准版，英国进口传感器，起点裁判检测使用</t>
  </si>
  <si>
    <t>赛服清洗</t>
  </si>
  <si>
    <t>活动前清洗1次，上海结束1次，天津结束1次，西安结束1次，肇庆结束1次，43件</t>
  </si>
  <si>
    <t>拍照横幅</t>
  </si>
  <si>
    <t>丝网布印刷，10m*1.2mH</t>
  </si>
  <si>
    <t>物料设计</t>
  </si>
  <si>
    <t>全套物料设计</t>
  </si>
  <si>
    <t>摄影及摄像</t>
  </si>
  <si>
    <t>摄影2人，2天活动 含餐费</t>
  </si>
  <si>
    <t>摄像2人，2天活动  含餐费</t>
  </si>
  <si>
    <t>照片直播，实时上传领克赛道内精彩照片 另附50张精修图片</t>
  </si>
  <si>
    <t>视频剪辑2条15s，1条90s</t>
  </si>
  <si>
    <t>航拍1人，2天活动 含餐费</t>
  </si>
  <si>
    <t>Total1.0+2.0+3.0）</t>
  </si>
  <si>
    <t>Project :  2021领克巅峰车手计划预算</t>
  </si>
  <si>
    <t>人员差旅费用</t>
  </si>
  <si>
    <t>次数</t>
  </si>
  <si>
    <t>堪场差旅</t>
  </si>
  <si>
    <t>Total（1.0）</t>
  </si>
  <si>
    <t>100万公众责任险</t>
    <phoneticPr fontId="43" type="noConversion"/>
  </si>
  <si>
    <t>上海</t>
    <phoneticPr fontId="43" type="noConversion"/>
  </si>
  <si>
    <t>广东肇庆</t>
    <phoneticPr fontId="43" type="noConversion"/>
  </si>
  <si>
    <t>西安</t>
    <phoneticPr fontId="43" type="noConversion"/>
  </si>
  <si>
    <t>天津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</si>
</sst>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[$-F800]dddd\,\ mmmm\ dd\,\ yyyy"/>
    <numFmt numFmtId="178" formatCode="#,##0.00_ "/>
    <numFmt numFmtId="179" formatCode="#,##0_ "/>
    <numFmt numFmtId="180" formatCode="#,##0;[Red]#,##0"/>
    <numFmt numFmtId="181" formatCode="0.00_ "/>
    <numFmt numFmtId="182" formatCode="0.00_);[Red]\(0.00\)"/>
    <numFmt numFmtId="183" formatCode="0_);[Red]\(0\)"/>
    <numFmt numFmtId="184" formatCode="\¥#,##0.00;[Red]\¥#,##0.00"/>
    <numFmt numFmtId="185" formatCode="0.0"/>
    <numFmt numFmtId="186" formatCode="#,##0.00;[Red]#,##0.00"/>
  </numFmts>
  <fonts count="46">
    <font>
      <sz val="11"/>
      <color theme="1"/>
      <name val="DengXian"/>
      <charset val="134"/>
      <scheme val="minor"/>
    </font>
    <font>
      <b/>
      <sz val="14"/>
      <color theme="1"/>
      <name val="微软雅黑"/>
      <charset val="134"/>
    </font>
    <font>
      <sz val="9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b/>
      <i/>
      <sz val="10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i/>
      <sz val="9"/>
      <color theme="1"/>
      <name val="微软雅黑"/>
      <charset val="134"/>
    </font>
    <font>
      <b/>
      <i/>
      <sz val="9"/>
      <name val="微软雅黑"/>
      <charset val="134"/>
    </font>
    <font>
      <sz val="11"/>
      <color theme="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color theme="1"/>
      <name val="DengXian"/>
      <charset val="134"/>
      <scheme val="minor"/>
    </font>
    <font>
      <sz val="10"/>
      <color rgb="FFFF000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i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DengXian"/>
      <charset val="134"/>
      <scheme val="minor"/>
    </font>
    <font>
      <sz val="10"/>
      <color theme="0"/>
      <name val="微软雅黑"/>
      <charset val="134"/>
    </font>
    <font>
      <b/>
      <sz val="10"/>
      <name val="Microsoft YaHei Light"/>
      <charset val="134"/>
    </font>
    <font>
      <sz val="10"/>
      <color indexed="8"/>
      <name val="微软雅黑"/>
      <charset val="134"/>
    </font>
    <font>
      <sz val="10"/>
      <color indexed="1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sz val="10"/>
      <color indexed="10"/>
      <name val="微软雅黑"/>
      <charset val="134"/>
    </font>
    <font>
      <b/>
      <sz val="10"/>
      <color theme="1" tint="0.499984740745262"/>
      <name val="微软雅黑"/>
      <charset val="134"/>
    </font>
    <font>
      <b/>
      <i/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b/>
      <sz val="8"/>
      <name val="微软雅黑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1CC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24E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0" borderId="0" applyBorder="0">
      <alignment vertical="center"/>
    </xf>
    <xf numFmtId="0" fontId="39" fillId="0" borderId="0"/>
    <xf numFmtId="177" fontId="41" fillId="0" borderId="0"/>
    <xf numFmtId="0" fontId="36" fillId="0" borderId="0">
      <alignment vertical="center"/>
    </xf>
    <xf numFmtId="0" fontId="37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/>
    <xf numFmtId="0" fontId="38" fillId="0" borderId="0">
      <alignment vertical="center"/>
    </xf>
  </cellStyleXfs>
  <cellXfs count="2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49" fontId="7" fillId="2" borderId="2" xfId="4" applyNumberFormat="1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8" fontId="3" fillId="0" borderId="2" xfId="4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49" fontId="3" fillId="4" borderId="9" xfId="13" applyNumberFormat="1" applyFont="1" applyFill="1" applyBorder="1" applyAlignment="1">
      <alignment horizontal="left" vertical="top" wrapText="1"/>
    </xf>
    <xf numFmtId="179" fontId="3" fillId="5" borderId="0" xfId="0" applyNumberFormat="1" applyFont="1" applyFill="1" applyBorder="1" applyAlignment="1">
      <alignment horizontal="center" vertical="center" wrapText="1"/>
    </xf>
    <xf numFmtId="4" fontId="3" fillId="5" borderId="0" xfId="0" applyNumberFormat="1" applyFont="1" applyFill="1" applyBorder="1" applyAlignment="1">
      <alignment horizontal="center" vertical="center" wrapText="1"/>
    </xf>
    <xf numFmtId="178" fontId="3" fillId="5" borderId="11" xfId="0" applyNumberFormat="1" applyFont="1" applyFill="1" applyBorder="1" applyAlignment="1">
      <alignment horizontal="center" vertical="center" wrapText="1"/>
    </xf>
    <xf numFmtId="179" fontId="4" fillId="0" borderId="12" xfId="4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78" fontId="10" fillId="0" borderId="12" xfId="4" applyNumberFormat="1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4" fontId="10" fillId="0" borderId="12" xfId="10" applyNumberFormat="1" applyFont="1" applyBorder="1" applyAlignment="1">
      <alignment horizontal="center" vertical="center" wrapText="1"/>
    </xf>
    <xf numFmtId="178" fontId="4" fillId="0" borderId="12" xfId="4" applyNumberFormat="1" applyFont="1" applyBorder="1" applyAlignment="1">
      <alignment horizontal="center" vertical="center" wrapText="1"/>
    </xf>
    <xf numFmtId="179" fontId="4" fillId="0" borderId="12" xfId="4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8" fontId="4" fillId="0" borderId="12" xfId="4" applyNumberFormat="1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49" fontId="11" fillId="6" borderId="13" xfId="10" applyNumberFormat="1" applyFont="1" applyFill="1" applyBorder="1" applyAlignment="1">
      <alignment vertical="center" wrapText="1"/>
    </xf>
    <xf numFmtId="0" fontId="12" fillId="6" borderId="15" xfId="10" applyFont="1" applyFill="1" applyBorder="1" applyAlignment="1">
      <alignment horizontal="center" vertical="center" wrapText="1"/>
    </xf>
    <xf numFmtId="0" fontId="11" fillId="6" borderId="15" xfId="10" applyFont="1" applyFill="1" applyBorder="1">
      <alignment vertical="center"/>
    </xf>
    <xf numFmtId="4" fontId="11" fillId="6" borderId="15" xfId="10" applyNumberFormat="1" applyFont="1" applyFill="1" applyBorder="1">
      <alignment vertical="center"/>
    </xf>
    <xf numFmtId="178" fontId="11" fillId="6" borderId="15" xfId="1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top" wrapText="1"/>
    </xf>
    <xf numFmtId="49" fontId="1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center"/>
    </xf>
    <xf numFmtId="0" fontId="4" fillId="0" borderId="0" xfId="4" applyFont="1" applyFill="1" applyBorder="1" applyAlignment="1">
      <alignment horizontal="right" vertical="top" wrapText="1"/>
    </xf>
    <xf numFmtId="178" fontId="4" fillId="0" borderId="0" xfId="4" applyNumberFormat="1" applyFont="1" applyFill="1" applyBorder="1" applyAlignment="1">
      <alignment horizontal="right" vertical="top" wrapText="1"/>
    </xf>
    <xf numFmtId="179" fontId="4" fillId="0" borderId="0" xfId="4" applyNumberFormat="1" applyFont="1" applyFill="1" applyBorder="1" applyAlignment="1">
      <alignment horizontal="right" vertical="top" wrapText="1"/>
    </xf>
    <xf numFmtId="0" fontId="14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7" fillId="2" borderId="2" xfId="4" applyNumberFormat="1" applyFont="1" applyFill="1" applyBorder="1" applyAlignment="1">
      <alignment vertical="center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2" xfId="1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/>
    </xf>
    <xf numFmtId="49" fontId="21" fillId="4" borderId="16" xfId="10" applyNumberFormat="1" applyFont="1" applyFill="1" applyBorder="1" applyAlignment="1">
      <alignment horizontal="center" vertical="center" wrapText="1"/>
    </xf>
    <xf numFmtId="0" fontId="22" fillId="4" borderId="17" xfId="10" applyFont="1" applyFill="1" applyBorder="1" applyAlignment="1">
      <alignment horizontal="center" vertical="center" wrapText="1"/>
    </xf>
    <xf numFmtId="0" fontId="21" fillId="4" borderId="17" xfId="10" applyFont="1" applyFill="1" applyBorder="1" applyAlignment="1" applyProtection="1">
      <alignment horizontal="center" vertical="center"/>
    </xf>
    <xf numFmtId="178" fontId="21" fillId="5" borderId="17" xfId="10" applyNumberFormat="1" applyFont="1" applyFill="1" applyBorder="1" applyAlignment="1" applyProtection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81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11" applyFont="1" applyBorder="1" applyAlignment="1">
      <alignment horizontal="center" vertical="center"/>
    </xf>
    <xf numFmtId="4" fontId="19" fillId="0" borderId="12" xfId="1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81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11" applyFont="1" applyBorder="1" applyAlignment="1">
      <alignment horizontal="center" vertical="center"/>
    </xf>
    <xf numFmtId="49" fontId="21" fillId="4" borderId="18" xfId="10" applyNumberFormat="1" applyFont="1" applyFill="1" applyBorder="1" applyAlignment="1">
      <alignment horizontal="center" vertical="center" wrapText="1"/>
    </xf>
    <xf numFmtId="0" fontId="22" fillId="4" borderId="0" xfId="10" applyFont="1" applyFill="1" applyBorder="1" applyAlignment="1">
      <alignment horizontal="center" vertical="center" wrapText="1"/>
    </xf>
    <xf numFmtId="0" fontId="21" fillId="4" borderId="0" xfId="10" applyFont="1" applyFill="1" applyBorder="1" applyAlignment="1">
      <alignment horizontal="center" vertical="center"/>
    </xf>
    <xf numFmtId="178" fontId="21" fillId="5" borderId="0" xfId="10" applyNumberFormat="1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181" fontId="4" fillId="0" borderId="12" xfId="0" applyNumberFormat="1" applyFont="1" applyFill="1" applyBorder="1" applyAlignment="1" applyProtection="1">
      <alignment horizontal="center" vertical="center" wrapText="1"/>
    </xf>
    <xf numFmtId="182" fontId="10" fillId="0" borderId="12" xfId="14" applyNumberFormat="1" applyFont="1" applyBorder="1" applyAlignment="1">
      <alignment horizontal="center" vertical="center" wrapText="1"/>
    </xf>
    <xf numFmtId="37" fontId="10" fillId="0" borderId="12" xfId="14" applyNumberFormat="1" applyFont="1" applyBorder="1" applyAlignment="1">
      <alignment horizontal="center" vertical="center" wrapText="1"/>
    </xf>
    <xf numFmtId="180" fontId="10" fillId="0" borderId="12" xfId="14" applyNumberFormat="1" applyFont="1" applyBorder="1" applyAlignment="1">
      <alignment horizontal="center" vertical="center" wrapText="1"/>
    </xf>
    <xf numFmtId="49" fontId="7" fillId="8" borderId="2" xfId="4" applyNumberFormat="1" applyFont="1" applyFill="1" applyBorder="1" applyAlignment="1">
      <alignment vertical="center"/>
    </xf>
    <xf numFmtId="0" fontId="3" fillId="0" borderId="22" xfId="4" applyFont="1" applyFill="1" applyBorder="1" applyAlignment="1">
      <alignment horizontal="center" vertical="center"/>
    </xf>
    <xf numFmtId="0" fontId="21" fillId="4" borderId="23" xfId="10" applyFont="1" applyFill="1" applyBorder="1" applyAlignment="1" applyProtection="1">
      <alignment horizontal="center" vertical="center"/>
    </xf>
    <xf numFmtId="0" fontId="19" fillId="0" borderId="12" xfId="11" applyFont="1" applyFill="1" applyBorder="1" applyAlignment="1">
      <alignment horizontal="center" vertical="center" wrapText="1"/>
    </xf>
    <xf numFmtId="0" fontId="10" fillId="0" borderId="12" xfId="11" applyFont="1" applyFill="1" applyBorder="1" applyAlignment="1">
      <alignment horizontal="center" vertical="center" wrapText="1"/>
    </xf>
    <xf numFmtId="0" fontId="21" fillId="4" borderId="11" xfId="1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37" fontId="4" fillId="0" borderId="12" xfId="14" applyNumberFormat="1" applyFont="1" applyBorder="1" applyAlignment="1">
      <alignment horizontal="center" vertical="center" wrapText="1"/>
    </xf>
    <xf numFmtId="180" fontId="4" fillId="0" borderId="12" xfId="14" applyNumberFormat="1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4" fillId="7" borderId="12" xfId="4" applyFont="1" applyFill="1" applyBorder="1" applyAlignment="1">
      <alignment horizontal="center" vertical="center" wrapText="1"/>
    </xf>
    <xf numFmtId="4" fontId="4" fillId="7" borderId="12" xfId="1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25" fillId="0" borderId="12" xfId="0" applyFont="1" applyBorder="1"/>
    <xf numFmtId="0" fontId="11" fillId="6" borderId="24" xfId="10" applyFont="1" applyFill="1" applyBorder="1" applyAlignment="1" applyProtection="1">
      <alignment vertical="center"/>
    </xf>
    <xf numFmtId="0" fontId="2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76" fontId="6" fillId="0" borderId="0" xfId="0" applyNumberFormat="1" applyFont="1" applyAlignment="1" applyProtection="1">
      <alignment horizontal="right" vertical="center" wrapText="1"/>
    </xf>
    <xf numFmtId="40" fontId="6" fillId="0" borderId="0" xfId="0" applyNumberFormat="1" applyFont="1" applyAlignment="1" applyProtection="1">
      <alignment vertical="center" wrapText="1"/>
    </xf>
    <xf numFmtId="183" fontId="6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top" wrapText="1"/>
    </xf>
    <xf numFmtId="49" fontId="7" fillId="2" borderId="3" xfId="4" applyNumberFormat="1" applyFont="1" applyFill="1" applyBorder="1" applyAlignment="1">
      <alignment vertical="center"/>
    </xf>
    <xf numFmtId="49" fontId="7" fillId="2" borderId="4" xfId="4" applyNumberFormat="1" applyFont="1" applyFill="1" applyBorder="1" applyAlignment="1">
      <alignment horizontal="center" vertical="center"/>
    </xf>
    <xf numFmtId="49" fontId="7" fillId="2" borderId="4" xfId="4" applyNumberFormat="1" applyFont="1" applyFill="1" applyBorder="1" applyAlignment="1">
      <alignment vertical="center"/>
    </xf>
    <xf numFmtId="0" fontId="7" fillId="2" borderId="4" xfId="4" applyFont="1" applyFill="1" applyBorder="1" applyAlignment="1">
      <alignment horizontal="right" vertical="center"/>
    </xf>
    <xf numFmtId="49" fontId="7" fillId="8" borderId="4" xfId="4" applyNumberFormat="1" applyFont="1" applyFill="1" applyBorder="1" applyAlignment="1">
      <alignment vertical="center"/>
    </xf>
    <xf numFmtId="49" fontId="7" fillId="8" borderId="5" xfId="4" applyNumberFormat="1" applyFont="1" applyFill="1" applyBorder="1" applyAlignment="1">
      <alignment vertical="center"/>
    </xf>
    <xf numFmtId="182" fontId="3" fillId="0" borderId="2" xfId="4" applyNumberFormat="1" applyFont="1" applyFill="1" applyBorder="1" applyAlignment="1">
      <alignment horizontal="center" vertical="center"/>
    </xf>
    <xf numFmtId="49" fontId="3" fillId="5" borderId="21" xfId="0" applyNumberFormat="1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181" fontId="10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" fillId="8" borderId="10" xfId="0" applyFont="1" applyFill="1" applyBorder="1" applyAlignment="1">
      <alignment vertical="center"/>
    </xf>
    <xf numFmtId="0" fontId="1" fillId="8" borderId="25" xfId="0" applyFont="1" applyFill="1" applyBorder="1" applyAlignment="1">
      <alignment vertical="center"/>
    </xf>
    <xf numFmtId="181" fontId="3" fillId="5" borderId="11" xfId="0" applyNumberFormat="1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0" fontId="3" fillId="5" borderId="21" xfId="0" applyNumberFormat="1" applyFont="1" applyFill="1" applyBorder="1" applyAlignment="1" applyProtection="1">
      <alignment horizontal="center" vertical="center" wrapText="1"/>
    </xf>
    <xf numFmtId="0" fontId="3" fillId="5" borderId="26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181" fontId="21" fillId="5" borderId="18" xfId="0" applyNumberFormat="1" applyFont="1" applyFill="1" applyBorder="1" applyAlignment="1" applyProtection="1">
      <alignment horizontal="center" vertical="center" wrapText="1"/>
    </xf>
    <xf numFmtId="4" fontId="3" fillId="5" borderId="2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1" fillId="6" borderId="24" xfId="10" applyFont="1" applyFill="1" applyBorder="1" applyAlignment="1" applyProtection="1">
      <alignment horizontal="center" vertical="center"/>
    </xf>
    <xf numFmtId="0" fontId="28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/>
    </xf>
    <xf numFmtId="182" fontId="4" fillId="0" borderId="0" xfId="1" applyNumberFormat="1" applyFont="1" applyFill="1" applyAlignment="1">
      <alignment horizontal="right" vertical="center"/>
    </xf>
    <xf numFmtId="184" fontId="4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49" fontId="7" fillId="8" borderId="22" xfId="4" applyNumberFormat="1" applyFont="1" applyFill="1" applyBorder="1" applyAlignment="1">
      <alignment vertical="center"/>
    </xf>
    <xf numFmtId="49" fontId="3" fillId="0" borderId="6" xfId="4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7" xfId="1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49" fontId="3" fillId="4" borderId="16" xfId="4" applyNumberFormat="1" applyFont="1" applyFill="1" applyBorder="1" applyAlignment="1">
      <alignment horizontal="center" vertical="center" wrapText="1"/>
    </xf>
    <xf numFmtId="0" fontId="3" fillId="4" borderId="17" xfId="4" applyFont="1" applyFill="1" applyBorder="1" applyAlignment="1">
      <alignment horizontal="center" vertical="center" wrapText="1"/>
    </xf>
    <xf numFmtId="0" fontId="3" fillId="4" borderId="17" xfId="4" applyFont="1" applyFill="1" applyBorder="1" applyAlignment="1">
      <alignment horizontal="right" vertical="top" wrapText="1"/>
    </xf>
    <xf numFmtId="0" fontId="3" fillId="5" borderId="17" xfId="4" applyFont="1" applyFill="1" applyBorder="1" applyAlignment="1">
      <alignment horizontal="right" vertical="top"/>
    </xf>
    <xf numFmtId="182" fontId="3" fillId="5" borderId="17" xfId="4" applyNumberFormat="1" applyFont="1" applyFill="1" applyBorder="1" applyAlignment="1">
      <alignment horizontal="center" vertical="top"/>
    </xf>
    <xf numFmtId="0" fontId="3" fillId="5" borderId="17" xfId="4" applyFont="1" applyFill="1" applyBorder="1" applyAlignment="1">
      <alignment horizontal="center" vertical="top"/>
    </xf>
    <xf numFmtId="0" fontId="10" fillId="0" borderId="12" xfId="1" applyFont="1" applyFill="1" applyBorder="1" applyAlignment="1">
      <alignment horizontal="center" vertical="center"/>
    </xf>
    <xf numFmtId="0" fontId="10" fillId="0" borderId="12" xfId="14" applyFont="1" applyFill="1" applyBorder="1" applyAlignment="1">
      <alignment horizontal="center" vertical="center" wrapText="1"/>
    </xf>
    <xf numFmtId="182" fontId="10" fillId="7" borderId="12" xfId="14" applyNumberFormat="1" applyFont="1" applyFill="1" applyBorder="1" applyAlignment="1">
      <alignment horizontal="center" vertical="center" wrapText="1"/>
    </xf>
    <xf numFmtId="178" fontId="10" fillId="0" borderId="12" xfId="14" applyNumberFormat="1" applyFont="1" applyBorder="1" applyAlignment="1">
      <alignment horizontal="center" vertical="center" wrapText="1"/>
    </xf>
    <xf numFmtId="0" fontId="10" fillId="0" borderId="12" xfId="14" applyFont="1" applyBorder="1" applyAlignment="1">
      <alignment horizontal="center" vertical="center" wrapText="1"/>
    </xf>
    <xf numFmtId="0" fontId="4" fillId="0" borderId="12" xfId="14" applyFont="1" applyBorder="1" applyAlignment="1">
      <alignment horizontal="center" vertical="center" wrapText="1"/>
    </xf>
    <xf numFmtId="182" fontId="4" fillId="7" borderId="12" xfId="14" applyNumberFormat="1" applyFont="1" applyFill="1" applyBorder="1" applyAlignment="1">
      <alignment horizontal="center" vertical="center" wrapText="1"/>
    </xf>
    <xf numFmtId="182" fontId="4" fillId="0" borderId="12" xfId="14" applyNumberFormat="1" applyFont="1" applyBorder="1" applyAlignment="1">
      <alignment horizontal="center" vertical="center" wrapText="1"/>
    </xf>
    <xf numFmtId="49" fontId="3" fillId="4" borderId="9" xfId="4" applyNumberFormat="1" applyFont="1" applyFill="1" applyBorder="1" applyAlignment="1">
      <alignment horizontal="center" vertical="center" wrapText="1"/>
    </xf>
    <xf numFmtId="49" fontId="3" fillId="4" borderId="10" xfId="4" applyNumberFormat="1" applyFont="1" applyFill="1" applyBorder="1" applyAlignment="1">
      <alignment horizontal="center" vertical="center" wrapText="1"/>
    </xf>
    <xf numFmtId="49" fontId="3" fillId="4" borderId="10" xfId="4" applyNumberFormat="1" applyFont="1" applyFill="1" applyBorder="1" applyAlignment="1">
      <alignment vertical="center" wrapText="1"/>
    </xf>
    <xf numFmtId="0" fontId="3" fillId="4" borderId="10" xfId="4" applyFont="1" applyFill="1" applyBorder="1" applyAlignment="1">
      <alignment horizontal="right" vertical="top" wrapText="1"/>
    </xf>
    <xf numFmtId="0" fontId="3" fillId="5" borderId="10" xfId="4" applyFont="1" applyFill="1" applyBorder="1" applyAlignment="1">
      <alignment horizontal="right" vertical="top"/>
    </xf>
    <xf numFmtId="182" fontId="3" fillId="5" borderId="10" xfId="4" applyNumberFormat="1" applyFont="1" applyFill="1" applyBorder="1" applyAlignment="1">
      <alignment horizontal="center" vertical="top"/>
    </xf>
    <xf numFmtId="0" fontId="3" fillId="5" borderId="10" xfId="4" applyFont="1" applyFill="1" applyBorder="1" applyAlignment="1">
      <alignment horizontal="center" vertical="top"/>
    </xf>
    <xf numFmtId="0" fontId="4" fillId="7" borderId="12" xfId="1" applyFont="1" applyFill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185" fontId="29" fillId="0" borderId="0" xfId="1" applyNumberFormat="1" applyFont="1" applyFill="1" applyBorder="1" applyAlignment="1">
      <alignment vertical="center"/>
    </xf>
    <xf numFmtId="185" fontId="29" fillId="0" borderId="0" xfId="1" applyNumberFormat="1" applyFont="1" applyFill="1" applyBorder="1" applyAlignment="1">
      <alignment horizontal="center" vertical="center"/>
    </xf>
    <xf numFmtId="185" fontId="29" fillId="0" borderId="0" xfId="1" applyNumberFormat="1" applyFont="1" applyFill="1" applyBorder="1" applyAlignment="1">
      <alignment horizontal="right" vertical="center"/>
    </xf>
    <xf numFmtId="182" fontId="29" fillId="0" borderId="0" xfId="1" applyNumberFormat="1" applyFont="1" applyFill="1" applyBorder="1" applyAlignment="1">
      <alignment horizontal="right" vertical="center"/>
    </xf>
    <xf numFmtId="0" fontId="1" fillId="8" borderId="7" xfId="0" applyFont="1" applyFill="1" applyBorder="1" applyAlignment="1">
      <alignment vertical="center"/>
    </xf>
    <xf numFmtId="184" fontId="30" fillId="3" borderId="2" xfId="1" applyNumberFormat="1" applyFont="1" applyFill="1" applyBorder="1" applyAlignment="1">
      <alignment horizontal="right" vertical="center"/>
    </xf>
    <xf numFmtId="0" fontId="30" fillId="3" borderId="22" xfId="1" applyFont="1" applyFill="1" applyBorder="1" applyAlignment="1">
      <alignment horizontal="center" vertical="center"/>
    </xf>
    <xf numFmtId="178" fontId="3" fillId="0" borderId="7" xfId="4" applyNumberFormat="1" applyFont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/>
    </xf>
    <xf numFmtId="178" fontId="3" fillId="5" borderId="17" xfId="4" applyNumberFormat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186" fontId="3" fillId="5" borderId="10" xfId="4" applyNumberFormat="1" applyFont="1" applyFill="1" applyBorder="1" applyAlignment="1">
      <alignment horizontal="center" vertical="center"/>
    </xf>
    <xf numFmtId="0" fontId="28" fillId="5" borderId="25" xfId="1" applyFont="1" applyFill="1" applyBorder="1" applyAlignment="1">
      <alignment horizontal="center" vertical="center"/>
    </xf>
    <xf numFmtId="186" fontId="4" fillId="0" borderId="12" xfId="14" applyNumberFormat="1" applyFont="1" applyBorder="1" applyAlignment="1">
      <alignment horizontal="center" vertical="center" wrapText="1"/>
    </xf>
    <xf numFmtId="182" fontId="11" fillId="6" borderId="13" xfId="10" applyNumberFormat="1" applyFont="1" applyFill="1" applyBorder="1" applyAlignment="1">
      <alignment horizontal="right" vertical="center" wrapText="1"/>
    </xf>
    <xf numFmtId="182" fontId="31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9" fontId="10" fillId="7" borderId="0" xfId="4" applyNumberFormat="1" applyFont="1" applyFill="1" applyBorder="1" applyAlignment="1">
      <alignment horizontal="left" vertical="center"/>
    </xf>
    <xf numFmtId="49" fontId="10" fillId="7" borderId="0" xfId="4" applyNumberFormat="1" applyFont="1" applyFill="1" applyBorder="1" applyAlignment="1">
      <alignment vertical="center"/>
    </xf>
    <xf numFmtId="49" fontId="3" fillId="0" borderId="28" xfId="4" applyNumberFormat="1" applyFont="1" applyBorder="1" applyAlignment="1">
      <alignment horizontal="center" vertical="center" wrapText="1"/>
    </xf>
    <xf numFmtId="0" fontId="3" fillId="0" borderId="29" xfId="4" applyFont="1" applyBorder="1" applyAlignment="1">
      <alignment horizontal="center" vertical="center" wrapText="1"/>
    </xf>
    <xf numFmtId="0" fontId="3" fillId="0" borderId="31" xfId="4" applyFont="1" applyBorder="1" applyAlignment="1">
      <alignment horizontal="center" vertical="top" wrapText="1"/>
    </xf>
    <xf numFmtId="49" fontId="3" fillId="0" borderId="32" xfId="4" applyNumberFormat="1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21" fillId="0" borderId="33" xfId="0" applyFont="1" applyBorder="1" applyAlignment="1">
      <alignment vertical="center"/>
    </xf>
    <xf numFmtId="49" fontId="3" fillId="0" borderId="32" xfId="4" applyNumberFormat="1" applyFont="1" applyBorder="1" applyAlignment="1">
      <alignment horizontal="center" vertical="center"/>
    </xf>
    <xf numFmtId="0" fontId="9" fillId="0" borderId="0" xfId="4" applyFont="1" applyBorder="1" applyAlignment="1">
      <alignment vertical="center" wrapText="1"/>
    </xf>
    <xf numFmtId="0" fontId="32" fillId="0" borderId="33" xfId="4" applyFont="1" applyBorder="1" applyAlignment="1">
      <alignment vertical="top"/>
    </xf>
    <xf numFmtId="0" fontId="3" fillId="0" borderId="0" xfId="4" applyFont="1" applyBorder="1" applyAlignment="1">
      <alignment horizontal="center" vertical="center"/>
    </xf>
    <xf numFmtId="0" fontId="3" fillId="0" borderId="33" xfId="4" applyFont="1" applyBorder="1" applyAlignment="1">
      <alignment vertical="top"/>
    </xf>
    <xf numFmtId="0" fontId="3" fillId="0" borderId="33" xfId="4" applyFont="1" applyBorder="1" applyAlignment="1">
      <alignment vertical="top" wrapText="1"/>
    </xf>
    <xf numFmtId="49" fontId="21" fillId="0" borderId="34" xfId="4" applyNumberFormat="1" applyFont="1" applyBorder="1" applyAlignment="1">
      <alignment horizontal="center" vertical="center"/>
    </xf>
    <xf numFmtId="0" fontId="22" fillId="0" borderId="35" xfId="4" applyFont="1" applyBorder="1" applyAlignment="1">
      <alignment vertical="center" wrapText="1"/>
    </xf>
    <xf numFmtId="0" fontId="33" fillId="0" borderId="36" xfId="4" applyFont="1" applyBorder="1" applyAlignment="1">
      <alignment vertical="top"/>
    </xf>
    <xf numFmtId="49" fontId="21" fillId="0" borderId="0" xfId="4" applyNumberFormat="1" applyFont="1" applyBorder="1" applyAlignment="1">
      <alignment horizontal="center" vertical="center"/>
    </xf>
    <xf numFmtId="0" fontId="22" fillId="0" borderId="0" xfId="4" applyFont="1" applyBorder="1" applyAlignment="1">
      <alignment vertical="center" wrapText="1"/>
    </xf>
    <xf numFmtId="178" fontId="21" fillId="0" borderId="0" xfId="4" applyNumberFormat="1" applyFont="1" applyBorder="1" applyAlignment="1">
      <alignment horizontal="left" vertical="center" wrapText="1"/>
    </xf>
    <xf numFmtId="0" fontId="33" fillId="0" borderId="0" xfId="4" applyFont="1" applyBorder="1" applyAlignment="1">
      <alignment vertical="top"/>
    </xf>
    <xf numFmtId="49" fontId="9" fillId="9" borderId="37" xfId="4" applyNumberFormat="1" applyFont="1" applyFill="1" applyBorder="1" applyAlignment="1">
      <alignment horizontal="center" vertical="center" wrapText="1"/>
    </xf>
    <xf numFmtId="0" fontId="9" fillId="9" borderId="38" xfId="4" applyFont="1" applyFill="1" applyBorder="1" applyAlignment="1">
      <alignment horizontal="center" vertical="center" wrapText="1"/>
    </xf>
    <xf numFmtId="0" fontId="3" fillId="9" borderId="38" xfId="4" applyFont="1" applyFill="1" applyBorder="1" applyAlignment="1">
      <alignment horizontal="right" vertical="center" wrapText="1"/>
    </xf>
    <xf numFmtId="178" fontId="32" fillId="9" borderId="41" xfId="4" applyNumberFormat="1" applyFont="1" applyFill="1" applyBorder="1" applyAlignment="1">
      <alignment vertical="top"/>
    </xf>
    <xf numFmtId="49" fontId="9" fillId="9" borderId="42" xfId="4" applyNumberFormat="1" applyFont="1" applyFill="1" applyBorder="1" applyAlignment="1">
      <alignment horizontal="center" vertical="center" wrapText="1"/>
    </xf>
    <xf numFmtId="0" fontId="9" fillId="9" borderId="43" xfId="10" applyFont="1" applyFill="1" applyBorder="1" applyAlignment="1">
      <alignment horizontal="center" vertical="center" wrapText="1"/>
    </xf>
    <xf numFmtId="10" fontId="3" fillId="9" borderId="43" xfId="10" applyNumberFormat="1" applyFont="1" applyFill="1" applyBorder="1" applyAlignment="1">
      <alignment horizontal="right" vertical="center" wrapText="1"/>
    </xf>
    <xf numFmtId="178" fontId="32" fillId="9" borderId="46" xfId="4" applyNumberFormat="1" applyFont="1" applyFill="1" applyBorder="1" applyAlignment="1">
      <alignment vertical="top"/>
    </xf>
    <xf numFmtId="0" fontId="21" fillId="0" borderId="0" xfId="0" applyFont="1" applyAlignment="1">
      <alignment horizontal="center" vertical="center"/>
    </xf>
    <xf numFmtId="178" fontId="21" fillId="0" borderId="0" xfId="0" applyNumberFormat="1" applyFont="1" applyAlignment="1">
      <alignment horizontal="right" vertical="center"/>
    </xf>
    <xf numFmtId="49" fontId="34" fillId="10" borderId="47" xfId="4" applyNumberFormat="1" applyFont="1" applyFill="1" applyBorder="1" applyAlignment="1">
      <alignment horizontal="center" vertical="center" wrapText="1"/>
    </xf>
    <xf numFmtId="178" fontId="35" fillId="10" borderId="49" xfId="4" applyNumberFormat="1" applyFont="1" applyFill="1" applyBorder="1" applyAlignment="1">
      <alignment vertical="top"/>
    </xf>
    <xf numFmtId="4" fontId="10" fillId="0" borderId="12" xfId="10" applyNumberFormat="1" applyFont="1" applyFill="1" applyBorder="1" applyAlignment="1">
      <alignment horizontal="center" vertical="center" wrapText="1"/>
    </xf>
    <xf numFmtId="182" fontId="4" fillId="0" borderId="12" xfId="14" applyNumberFormat="1" applyFont="1" applyFill="1" applyBorder="1" applyAlignment="1">
      <alignment horizontal="center" vertical="center" wrapText="1"/>
    </xf>
    <xf numFmtId="182" fontId="10" fillId="0" borderId="12" xfId="14" applyNumberFormat="1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5" fillId="0" borderId="12" xfId="4" applyFont="1" applyBorder="1" applyAlignment="1">
      <alignment horizontal="center" vertical="center" wrapText="1"/>
    </xf>
    <xf numFmtId="0" fontId="45" fillId="0" borderId="12" xfId="4" applyFont="1" applyFill="1" applyBorder="1" applyAlignment="1">
      <alignment horizontal="center" vertical="center" wrapText="1"/>
    </xf>
    <xf numFmtId="49" fontId="7" fillId="8" borderId="0" xfId="4" applyNumberFormat="1" applyFont="1" applyFill="1" applyBorder="1" applyAlignment="1">
      <alignment horizontal="center" vertical="center"/>
    </xf>
    <xf numFmtId="178" fontId="3" fillId="0" borderId="30" xfId="4" applyNumberFormat="1" applyFont="1" applyBorder="1" applyAlignment="1">
      <alignment horizontal="center" vertical="center" wrapText="1"/>
    </xf>
    <xf numFmtId="0" fontId="3" fillId="0" borderId="0" xfId="4" applyFont="1" applyBorder="1" applyAlignment="1">
      <alignment horizontal="left" vertical="center" wrapText="1"/>
    </xf>
    <xf numFmtId="178" fontId="3" fillId="0" borderId="0" xfId="4" applyNumberFormat="1" applyFont="1" applyBorder="1" applyAlignment="1">
      <alignment horizontal="left" vertical="center" wrapText="1"/>
    </xf>
    <xf numFmtId="0" fontId="3" fillId="0" borderId="0" xfId="4" applyFont="1" applyBorder="1" applyAlignment="1">
      <alignment horizontal="left" vertical="center"/>
    </xf>
    <xf numFmtId="178" fontId="21" fillId="0" borderId="35" xfId="4" applyNumberFormat="1" applyFont="1" applyBorder="1" applyAlignment="1">
      <alignment horizontal="center" vertical="center" wrapText="1"/>
    </xf>
    <xf numFmtId="178" fontId="3" fillId="9" borderId="39" xfId="4" applyNumberFormat="1" applyFont="1" applyFill="1" applyBorder="1" applyAlignment="1">
      <alignment horizontal="right" vertical="center"/>
    </xf>
    <xf numFmtId="178" fontId="3" fillId="9" borderId="40" xfId="4" applyNumberFormat="1" applyFont="1" applyFill="1" applyBorder="1" applyAlignment="1">
      <alignment horizontal="right" vertical="center"/>
    </xf>
    <xf numFmtId="178" fontId="3" fillId="9" borderId="44" xfId="4" applyNumberFormat="1" applyFont="1" applyFill="1" applyBorder="1" applyAlignment="1">
      <alignment horizontal="right" vertical="center"/>
    </xf>
    <xf numFmtId="178" fontId="3" fillId="9" borderId="45" xfId="4" applyNumberFormat="1" applyFont="1" applyFill="1" applyBorder="1" applyAlignment="1">
      <alignment horizontal="right" vertical="center"/>
    </xf>
    <xf numFmtId="0" fontId="34" fillId="10" borderId="48" xfId="10" applyFont="1" applyFill="1" applyBorder="1" applyAlignment="1">
      <alignment horizontal="center" vertical="center" wrapText="1"/>
    </xf>
    <xf numFmtId="178" fontId="35" fillId="10" borderId="48" xfId="4" applyNumberFormat="1" applyFont="1" applyFill="1" applyBorder="1" applyAlignment="1">
      <alignment horizontal="right" vertical="center"/>
    </xf>
    <xf numFmtId="49" fontId="7" fillId="2" borderId="1" xfId="4" applyNumberFormat="1" applyFont="1" applyFill="1" applyBorder="1" applyAlignment="1">
      <alignment horizontal="left" vertical="center"/>
    </xf>
    <xf numFmtId="49" fontId="7" fillId="2" borderId="2" xfId="4" applyNumberFormat="1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left" vertical="center"/>
    </xf>
    <xf numFmtId="0" fontId="8" fillId="3" borderId="2" xfId="4" applyFont="1" applyFill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0" fontId="12" fillId="6" borderId="14" xfId="10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8" fillId="3" borderId="5" xfId="4" applyFont="1" applyFill="1" applyBorder="1" applyAlignment="1">
      <alignment horizontal="left" vertical="center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8" fillId="3" borderId="3" xfId="10" applyFont="1" applyFill="1" applyBorder="1" applyAlignment="1">
      <alignment horizontal="left" vertical="center"/>
    </xf>
    <xf numFmtId="0" fontId="8" fillId="3" borderId="4" xfId="10" applyFont="1" applyFill="1" applyBorder="1" applyAlignment="1">
      <alignment horizontal="left" vertical="center"/>
    </xf>
    <xf numFmtId="0" fontId="8" fillId="3" borderId="5" xfId="10" applyFont="1" applyFill="1" applyBorder="1" applyAlignment="1">
      <alignment horizontal="left" vertical="center"/>
    </xf>
    <xf numFmtId="0" fontId="24" fillId="7" borderId="19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4" borderId="10" xfId="13" applyFont="1" applyFill="1" applyBorder="1" applyAlignment="1">
      <alignment horizontal="left" vertical="center" wrapText="1"/>
    </xf>
  </cellXfs>
  <cellStyles count="15">
    <cellStyle name="0,0_x000d__x000a_NA_x000d__x000a_" xfId="4" xr:uid="{00000000-0005-0000-0000-000017000000}"/>
    <cellStyle name="0,0_x000d__x000a_NA_x000d__x000a_ 2" xfId="9" xr:uid="{00000000-0005-0000-0000-000039000000}"/>
    <cellStyle name="0,0_x000d__x000d_NA_x000d__x000d_" xfId="3" xr:uid="{00000000-0005-0000-0000-000014000000}"/>
    <cellStyle name="百分比 2" xfId="2" xr:uid="{00000000-0005-0000-0000-00000E000000}"/>
    <cellStyle name="常规" xfId="0" builtinId="0"/>
    <cellStyle name="常规 10 2" xfId="8" xr:uid="{00000000-0005-0000-0000-000037000000}"/>
    <cellStyle name="常规 2" xfId="10" xr:uid="{00000000-0005-0000-0000-00003A000000}"/>
    <cellStyle name="常规 2 10" xfId="7" xr:uid="{00000000-0005-0000-0000-000036000000}"/>
    <cellStyle name="常规 2 2" xfId="6" xr:uid="{00000000-0005-0000-0000-000031000000}"/>
    <cellStyle name="常规 3" xfId="11" xr:uid="{00000000-0005-0000-0000-00003B000000}"/>
    <cellStyle name="常规 3 2" xfId="5" xr:uid="{00000000-0005-0000-0000-00002C000000}"/>
    <cellStyle name="常规 4" xfId="12" xr:uid="{00000000-0005-0000-0000-00003C000000}"/>
    <cellStyle name="常规 5" xfId="13" xr:uid="{00000000-0005-0000-0000-00003D000000}"/>
    <cellStyle name="常规_Sheet1" xfId="14" xr:uid="{00000000-0005-0000-0000-00003E000000}"/>
    <cellStyle name="普通" xfId="1" xr:uid="{00000000-0005-0000-0000-00000B000000}"/>
  </cellStyles>
  <dxfs count="0"/>
  <tableStyles count="0" defaultTableStyle="TableStyleMedium2" defaultPivotStyle="PivotStyleMedium9"/>
  <colors>
    <mruColors>
      <color rgb="FFFF024E"/>
      <color rgb="FF01CCB6"/>
      <color rgb="FFFA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90" zoomScaleNormal="90" zoomScalePageLayoutView="130" workbookViewId="0">
      <selection activeCell="K22" sqref="K22"/>
    </sheetView>
  </sheetViews>
  <sheetFormatPr defaultColWidth="8.77734375" defaultRowHeight="15.6"/>
  <cols>
    <col min="1" max="1" width="11.109375" style="53" customWidth="1"/>
    <col min="2" max="2" width="16.77734375" style="53" customWidth="1"/>
    <col min="3" max="3" width="33.33203125" style="53" customWidth="1"/>
    <col min="4" max="4" width="6.33203125" style="53" customWidth="1"/>
    <col min="5" max="5" width="18.77734375" style="53" customWidth="1"/>
    <col min="6" max="6" width="24.5546875" style="53" customWidth="1"/>
    <col min="7" max="246" width="8.77734375" style="53"/>
    <col min="247" max="247" width="13.109375" style="53" customWidth="1"/>
    <col min="248" max="248" width="15.33203125" style="53" customWidth="1"/>
    <col min="249" max="249" width="33.33203125" style="53" customWidth="1"/>
    <col min="250" max="252" width="6.33203125" style="53" customWidth="1"/>
    <col min="253" max="253" width="18.77734375" style="53" customWidth="1"/>
    <col min="254" max="254" width="18.109375" style="53" customWidth="1"/>
    <col min="255" max="255" width="13.33203125" style="53" customWidth="1"/>
    <col min="256" max="502" width="8.77734375" style="53"/>
    <col min="503" max="503" width="13.109375" style="53" customWidth="1"/>
    <col min="504" max="504" width="15.33203125" style="53" customWidth="1"/>
    <col min="505" max="505" width="33.33203125" style="53" customWidth="1"/>
    <col min="506" max="508" width="6.33203125" style="53" customWidth="1"/>
    <col min="509" max="509" width="18.77734375" style="53" customWidth="1"/>
    <col min="510" max="510" width="18.109375" style="53" customWidth="1"/>
    <col min="511" max="511" width="13.33203125" style="53" customWidth="1"/>
    <col min="512" max="758" width="8.77734375" style="53"/>
    <col min="759" max="759" width="13.109375" style="53" customWidth="1"/>
    <col min="760" max="760" width="15.33203125" style="53" customWidth="1"/>
    <col min="761" max="761" width="33.33203125" style="53" customWidth="1"/>
    <col min="762" max="764" width="6.33203125" style="53" customWidth="1"/>
    <col min="765" max="765" width="18.77734375" style="53" customWidth="1"/>
    <col min="766" max="766" width="18.109375" style="53" customWidth="1"/>
    <col min="767" max="767" width="13.33203125" style="53" customWidth="1"/>
    <col min="768" max="1014" width="8.77734375" style="53"/>
    <col min="1015" max="1015" width="13.109375" style="53" customWidth="1"/>
    <col min="1016" max="1016" width="15.33203125" style="53" customWidth="1"/>
    <col min="1017" max="1017" width="33.33203125" style="53" customWidth="1"/>
    <col min="1018" max="1020" width="6.33203125" style="53" customWidth="1"/>
    <col min="1021" max="1021" width="18.77734375" style="53" customWidth="1"/>
    <col min="1022" max="1022" width="18.109375" style="53" customWidth="1"/>
    <col min="1023" max="1023" width="13.33203125" style="53" customWidth="1"/>
    <col min="1024" max="1270" width="8.77734375" style="53"/>
    <col min="1271" max="1271" width="13.109375" style="53" customWidth="1"/>
    <col min="1272" max="1272" width="15.33203125" style="53" customWidth="1"/>
    <col min="1273" max="1273" width="33.33203125" style="53" customWidth="1"/>
    <col min="1274" max="1276" width="6.33203125" style="53" customWidth="1"/>
    <col min="1277" max="1277" width="18.77734375" style="53" customWidth="1"/>
    <col min="1278" max="1278" width="18.109375" style="53" customWidth="1"/>
    <col min="1279" max="1279" width="13.33203125" style="53" customWidth="1"/>
    <col min="1280" max="1526" width="8.77734375" style="53"/>
    <col min="1527" max="1527" width="13.109375" style="53" customWidth="1"/>
    <col min="1528" max="1528" width="15.33203125" style="53" customWidth="1"/>
    <col min="1529" max="1529" width="33.33203125" style="53" customWidth="1"/>
    <col min="1530" max="1532" width="6.33203125" style="53" customWidth="1"/>
    <col min="1533" max="1533" width="18.77734375" style="53" customWidth="1"/>
    <col min="1534" max="1534" width="18.109375" style="53" customWidth="1"/>
    <col min="1535" max="1535" width="13.33203125" style="53" customWidth="1"/>
    <col min="1536" max="1782" width="8.77734375" style="53"/>
    <col min="1783" max="1783" width="13.109375" style="53" customWidth="1"/>
    <col min="1784" max="1784" width="15.33203125" style="53" customWidth="1"/>
    <col min="1785" max="1785" width="33.33203125" style="53" customWidth="1"/>
    <col min="1786" max="1788" width="6.33203125" style="53" customWidth="1"/>
    <col min="1789" max="1789" width="18.77734375" style="53" customWidth="1"/>
    <col min="1790" max="1790" width="18.109375" style="53" customWidth="1"/>
    <col min="1791" max="1791" width="13.33203125" style="53" customWidth="1"/>
    <col min="1792" max="2038" width="8.77734375" style="53"/>
    <col min="2039" max="2039" width="13.109375" style="53" customWidth="1"/>
    <col min="2040" max="2040" width="15.33203125" style="53" customWidth="1"/>
    <col min="2041" max="2041" width="33.33203125" style="53" customWidth="1"/>
    <col min="2042" max="2044" width="6.33203125" style="53" customWidth="1"/>
    <col min="2045" max="2045" width="18.77734375" style="53" customWidth="1"/>
    <col min="2046" max="2046" width="18.109375" style="53" customWidth="1"/>
    <col min="2047" max="2047" width="13.33203125" style="53" customWidth="1"/>
    <col min="2048" max="2294" width="8.77734375" style="53"/>
    <col min="2295" max="2295" width="13.109375" style="53" customWidth="1"/>
    <col min="2296" max="2296" width="15.33203125" style="53" customWidth="1"/>
    <col min="2297" max="2297" width="33.33203125" style="53" customWidth="1"/>
    <col min="2298" max="2300" width="6.33203125" style="53" customWidth="1"/>
    <col min="2301" max="2301" width="18.77734375" style="53" customWidth="1"/>
    <col min="2302" max="2302" width="18.109375" style="53" customWidth="1"/>
    <col min="2303" max="2303" width="13.33203125" style="53" customWidth="1"/>
    <col min="2304" max="2550" width="8.77734375" style="53"/>
    <col min="2551" max="2551" width="13.109375" style="53" customWidth="1"/>
    <col min="2552" max="2552" width="15.33203125" style="53" customWidth="1"/>
    <col min="2553" max="2553" width="33.33203125" style="53" customWidth="1"/>
    <col min="2554" max="2556" width="6.33203125" style="53" customWidth="1"/>
    <col min="2557" max="2557" width="18.77734375" style="53" customWidth="1"/>
    <col min="2558" max="2558" width="18.109375" style="53" customWidth="1"/>
    <col min="2559" max="2559" width="13.33203125" style="53" customWidth="1"/>
    <col min="2560" max="2806" width="8.77734375" style="53"/>
    <col min="2807" max="2807" width="13.109375" style="53" customWidth="1"/>
    <col min="2808" max="2808" width="15.33203125" style="53" customWidth="1"/>
    <col min="2809" max="2809" width="33.33203125" style="53" customWidth="1"/>
    <col min="2810" max="2812" width="6.33203125" style="53" customWidth="1"/>
    <col min="2813" max="2813" width="18.77734375" style="53" customWidth="1"/>
    <col min="2814" max="2814" width="18.109375" style="53" customWidth="1"/>
    <col min="2815" max="2815" width="13.33203125" style="53" customWidth="1"/>
    <col min="2816" max="3062" width="8.77734375" style="53"/>
    <col min="3063" max="3063" width="13.109375" style="53" customWidth="1"/>
    <col min="3064" max="3064" width="15.33203125" style="53" customWidth="1"/>
    <col min="3065" max="3065" width="33.33203125" style="53" customWidth="1"/>
    <col min="3066" max="3068" width="6.33203125" style="53" customWidth="1"/>
    <col min="3069" max="3069" width="18.77734375" style="53" customWidth="1"/>
    <col min="3070" max="3070" width="18.109375" style="53" customWidth="1"/>
    <col min="3071" max="3071" width="13.33203125" style="53" customWidth="1"/>
    <col min="3072" max="3318" width="8.77734375" style="53"/>
    <col min="3319" max="3319" width="13.109375" style="53" customWidth="1"/>
    <col min="3320" max="3320" width="15.33203125" style="53" customWidth="1"/>
    <col min="3321" max="3321" width="33.33203125" style="53" customWidth="1"/>
    <col min="3322" max="3324" width="6.33203125" style="53" customWidth="1"/>
    <col min="3325" max="3325" width="18.77734375" style="53" customWidth="1"/>
    <col min="3326" max="3326" width="18.109375" style="53" customWidth="1"/>
    <col min="3327" max="3327" width="13.33203125" style="53" customWidth="1"/>
    <col min="3328" max="3574" width="8.77734375" style="53"/>
    <col min="3575" max="3575" width="13.109375" style="53" customWidth="1"/>
    <col min="3576" max="3576" width="15.33203125" style="53" customWidth="1"/>
    <col min="3577" max="3577" width="33.33203125" style="53" customWidth="1"/>
    <col min="3578" max="3580" width="6.33203125" style="53" customWidth="1"/>
    <col min="3581" max="3581" width="18.77734375" style="53" customWidth="1"/>
    <col min="3582" max="3582" width="18.109375" style="53" customWidth="1"/>
    <col min="3583" max="3583" width="13.33203125" style="53" customWidth="1"/>
    <col min="3584" max="3830" width="8.77734375" style="53"/>
    <col min="3831" max="3831" width="13.109375" style="53" customWidth="1"/>
    <col min="3832" max="3832" width="15.33203125" style="53" customWidth="1"/>
    <col min="3833" max="3833" width="33.33203125" style="53" customWidth="1"/>
    <col min="3834" max="3836" width="6.33203125" style="53" customWidth="1"/>
    <col min="3837" max="3837" width="18.77734375" style="53" customWidth="1"/>
    <col min="3838" max="3838" width="18.109375" style="53" customWidth="1"/>
    <col min="3839" max="3839" width="13.33203125" style="53" customWidth="1"/>
    <col min="3840" max="4086" width="8.77734375" style="53"/>
    <col min="4087" max="4087" width="13.109375" style="53" customWidth="1"/>
    <col min="4088" max="4088" width="15.33203125" style="53" customWidth="1"/>
    <col min="4089" max="4089" width="33.33203125" style="53" customWidth="1"/>
    <col min="4090" max="4092" width="6.33203125" style="53" customWidth="1"/>
    <col min="4093" max="4093" width="18.77734375" style="53" customWidth="1"/>
    <col min="4094" max="4094" width="18.109375" style="53" customWidth="1"/>
    <col min="4095" max="4095" width="13.33203125" style="53" customWidth="1"/>
    <col min="4096" max="4342" width="8.77734375" style="53"/>
    <col min="4343" max="4343" width="13.109375" style="53" customWidth="1"/>
    <col min="4344" max="4344" width="15.33203125" style="53" customWidth="1"/>
    <col min="4345" max="4345" width="33.33203125" style="53" customWidth="1"/>
    <col min="4346" max="4348" width="6.33203125" style="53" customWidth="1"/>
    <col min="4349" max="4349" width="18.77734375" style="53" customWidth="1"/>
    <col min="4350" max="4350" width="18.109375" style="53" customWidth="1"/>
    <col min="4351" max="4351" width="13.33203125" style="53" customWidth="1"/>
    <col min="4352" max="4598" width="8.77734375" style="53"/>
    <col min="4599" max="4599" width="13.109375" style="53" customWidth="1"/>
    <col min="4600" max="4600" width="15.33203125" style="53" customWidth="1"/>
    <col min="4601" max="4601" width="33.33203125" style="53" customWidth="1"/>
    <col min="4602" max="4604" width="6.33203125" style="53" customWidth="1"/>
    <col min="4605" max="4605" width="18.77734375" style="53" customWidth="1"/>
    <col min="4606" max="4606" width="18.109375" style="53" customWidth="1"/>
    <col min="4607" max="4607" width="13.33203125" style="53" customWidth="1"/>
    <col min="4608" max="4854" width="8.77734375" style="53"/>
    <col min="4855" max="4855" width="13.109375" style="53" customWidth="1"/>
    <col min="4856" max="4856" width="15.33203125" style="53" customWidth="1"/>
    <col min="4857" max="4857" width="33.33203125" style="53" customWidth="1"/>
    <col min="4858" max="4860" width="6.33203125" style="53" customWidth="1"/>
    <col min="4861" max="4861" width="18.77734375" style="53" customWidth="1"/>
    <col min="4862" max="4862" width="18.109375" style="53" customWidth="1"/>
    <col min="4863" max="4863" width="13.33203125" style="53" customWidth="1"/>
    <col min="4864" max="5110" width="8.77734375" style="53"/>
    <col min="5111" max="5111" width="13.109375" style="53" customWidth="1"/>
    <col min="5112" max="5112" width="15.33203125" style="53" customWidth="1"/>
    <col min="5113" max="5113" width="33.33203125" style="53" customWidth="1"/>
    <col min="5114" max="5116" width="6.33203125" style="53" customWidth="1"/>
    <col min="5117" max="5117" width="18.77734375" style="53" customWidth="1"/>
    <col min="5118" max="5118" width="18.109375" style="53" customWidth="1"/>
    <col min="5119" max="5119" width="13.33203125" style="53" customWidth="1"/>
    <col min="5120" max="5366" width="8.77734375" style="53"/>
    <col min="5367" max="5367" width="13.109375" style="53" customWidth="1"/>
    <col min="5368" max="5368" width="15.33203125" style="53" customWidth="1"/>
    <col min="5369" max="5369" width="33.33203125" style="53" customWidth="1"/>
    <col min="5370" max="5372" width="6.33203125" style="53" customWidth="1"/>
    <col min="5373" max="5373" width="18.77734375" style="53" customWidth="1"/>
    <col min="5374" max="5374" width="18.109375" style="53" customWidth="1"/>
    <col min="5375" max="5375" width="13.33203125" style="53" customWidth="1"/>
    <col min="5376" max="5622" width="8.77734375" style="53"/>
    <col min="5623" max="5623" width="13.109375" style="53" customWidth="1"/>
    <col min="5624" max="5624" width="15.33203125" style="53" customWidth="1"/>
    <col min="5625" max="5625" width="33.33203125" style="53" customWidth="1"/>
    <col min="5626" max="5628" width="6.33203125" style="53" customWidth="1"/>
    <col min="5629" max="5629" width="18.77734375" style="53" customWidth="1"/>
    <col min="5630" max="5630" width="18.109375" style="53" customWidth="1"/>
    <col min="5631" max="5631" width="13.33203125" style="53" customWidth="1"/>
    <col min="5632" max="5878" width="8.77734375" style="53"/>
    <col min="5879" max="5879" width="13.109375" style="53" customWidth="1"/>
    <col min="5880" max="5880" width="15.33203125" style="53" customWidth="1"/>
    <col min="5881" max="5881" width="33.33203125" style="53" customWidth="1"/>
    <col min="5882" max="5884" width="6.33203125" style="53" customWidth="1"/>
    <col min="5885" max="5885" width="18.77734375" style="53" customWidth="1"/>
    <col min="5886" max="5886" width="18.109375" style="53" customWidth="1"/>
    <col min="5887" max="5887" width="13.33203125" style="53" customWidth="1"/>
    <col min="5888" max="6134" width="8.77734375" style="53"/>
    <col min="6135" max="6135" width="13.109375" style="53" customWidth="1"/>
    <col min="6136" max="6136" width="15.33203125" style="53" customWidth="1"/>
    <col min="6137" max="6137" width="33.33203125" style="53" customWidth="1"/>
    <col min="6138" max="6140" width="6.33203125" style="53" customWidth="1"/>
    <col min="6141" max="6141" width="18.77734375" style="53" customWidth="1"/>
    <col min="6142" max="6142" width="18.109375" style="53" customWidth="1"/>
    <col min="6143" max="6143" width="13.33203125" style="53" customWidth="1"/>
    <col min="6144" max="6390" width="8.77734375" style="53"/>
    <col min="6391" max="6391" width="13.109375" style="53" customWidth="1"/>
    <col min="6392" max="6392" width="15.33203125" style="53" customWidth="1"/>
    <col min="6393" max="6393" width="33.33203125" style="53" customWidth="1"/>
    <col min="6394" max="6396" width="6.33203125" style="53" customWidth="1"/>
    <col min="6397" max="6397" width="18.77734375" style="53" customWidth="1"/>
    <col min="6398" max="6398" width="18.109375" style="53" customWidth="1"/>
    <col min="6399" max="6399" width="13.33203125" style="53" customWidth="1"/>
    <col min="6400" max="6646" width="8.77734375" style="53"/>
    <col min="6647" max="6647" width="13.109375" style="53" customWidth="1"/>
    <col min="6648" max="6648" width="15.33203125" style="53" customWidth="1"/>
    <col min="6649" max="6649" width="33.33203125" style="53" customWidth="1"/>
    <col min="6650" max="6652" width="6.33203125" style="53" customWidth="1"/>
    <col min="6653" max="6653" width="18.77734375" style="53" customWidth="1"/>
    <col min="6654" max="6654" width="18.109375" style="53" customWidth="1"/>
    <col min="6655" max="6655" width="13.33203125" style="53" customWidth="1"/>
    <col min="6656" max="6902" width="8.77734375" style="53"/>
    <col min="6903" max="6903" width="13.109375" style="53" customWidth="1"/>
    <col min="6904" max="6904" width="15.33203125" style="53" customWidth="1"/>
    <col min="6905" max="6905" width="33.33203125" style="53" customWidth="1"/>
    <col min="6906" max="6908" width="6.33203125" style="53" customWidth="1"/>
    <col min="6909" max="6909" width="18.77734375" style="53" customWidth="1"/>
    <col min="6910" max="6910" width="18.109375" style="53" customWidth="1"/>
    <col min="6911" max="6911" width="13.33203125" style="53" customWidth="1"/>
    <col min="6912" max="7158" width="8.77734375" style="53"/>
    <col min="7159" max="7159" width="13.109375" style="53" customWidth="1"/>
    <col min="7160" max="7160" width="15.33203125" style="53" customWidth="1"/>
    <col min="7161" max="7161" width="33.33203125" style="53" customWidth="1"/>
    <col min="7162" max="7164" width="6.33203125" style="53" customWidth="1"/>
    <col min="7165" max="7165" width="18.77734375" style="53" customWidth="1"/>
    <col min="7166" max="7166" width="18.109375" style="53" customWidth="1"/>
    <col min="7167" max="7167" width="13.33203125" style="53" customWidth="1"/>
    <col min="7168" max="7414" width="8.77734375" style="53"/>
    <col min="7415" max="7415" width="13.109375" style="53" customWidth="1"/>
    <col min="7416" max="7416" width="15.33203125" style="53" customWidth="1"/>
    <col min="7417" max="7417" width="33.33203125" style="53" customWidth="1"/>
    <col min="7418" max="7420" width="6.33203125" style="53" customWidth="1"/>
    <col min="7421" max="7421" width="18.77734375" style="53" customWidth="1"/>
    <col min="7422" max="7422" width="18.109375" style="53" customWidth="1"/>
    <col min="7423" max="7423" width="13.33203125" style="53" customWidth="1"/>
    <col min="7424" max="7670" width="8.77734375" style="53"/>
    <col min="7671" max="7671" width="13.109375" style="53" customWidth="1"/>
    <col min="7672" max="7672" width="15.33203125" style="53" customWidth="1"/>
    <col min="7673" max="7673" width="33.33203125" style="53" customWidth="1"/>
    <col min="7674" max="7676" width="6.33203125" style="53" customWidth="1"/>
    <col min="7677" max="7677" width="18.77734375" style="53" customWidth="1"/>
    <col min="7678" max="7678" width="18.109375" style="53" customWidth="1"/>
    <col min="7679" max="7679" width="13.33203125" style="53" customWidth="1"/>
    <col min="7680" max="7926" width="8.77734375" style="53"/>
    <col min="7927" max="7927" width="13.109375" style="53" customWidth="1"/>
    <col min="7928" max="7928" width="15.33203125" style="53" customWidth="1"/>
    <col min="7929" max="7929" width="33.33203125" style="53" customWidth="1"/>
    <col min="7930" max="7932" width="6.33203125" style="53" customWidth="1"/>
    <col min="7933" max="7933" width="18.77734375" style="53" customWidth="1"/>
    <col min="7934" max="7934" width="18.109375" style="53" customWidth="1"/>
    <col min="7935" max="7935" width="13.33203125" style="53" customWidth="1"/>
    <col min="7936" max="8182" width="8.77734375" style="53"/>
    <col min="8183" max="8183" width="13.109375" style="53" customWidth="1"/>
    <col min="8184" max="8184" width="15.33203125" style="53" customWidth="1"/>
    <col min="8185" max="8185" width="33.33203125" style="53" customWidth="1"/>
    <col min="8186" max="8188" width="6.33203125" style="53" customWidth="1"/>
    <col min="8189" max="8189" width="18.77734375" style="53" customWidth="1"/>
    <col min="8190" max="8190" width="18.109375" style="53" customWidth="1"/>
    <col min="8191" max="8191" width="13.33203125" style="53" customWidth="1"/>
    <col min="8192" max="8438" width="8.77734375" style="53"/>
    <col min="8439" max="8439" width="13.109375" style="53" customWidth="1"/>
    <col min="8440" max="8440" width="15.33203125" style="53" customWidth="1"/>
    <col min="8441" max="8441" width="33.33203125" style="53" customWidth="1"/>
    <col min="8442" max="8444" width="6.33203125" style="53" customWidth="1"/>
    <col min="8445" max="8445" width="18.77734375" style="53" customWidth="1"/>
    <col min="8446" max="8446" width="18.109375" style="53" customWidth="1"/>
    <col min="8447" max="8447" width="13.33203125" style="53" customWidth="1"/>
    <col min="8448" max="8694" width="8.77734375" style="53"/>
    <col min="8695" max="8695" width="13.109375" style="53" customWidth="1"/>
    <col min="8696" max="8696" width="15.33203125" style="53" customWidth="1"/>
    <col min="8697" max="8697" width="33.33203125" style="53" customWidth="1"/>
    <col min="8698" max="8700" width="6.33203125" style="53" customWidth="1"/>
    <col min="8701" max="8701" width="18.77734375" style="53" customWidth="1"/>
    <col min="8702" max="8702" width="18.109375" style="53" customWidth="1"/>
    <col min="8703" max="8703" width="13.33203125" style="53" customWidth="1"/>
    <col min="8704" max="8950" width="8.77734375" style="53"/>
    <col min="8951" max="8951" width="13.109375" style="53" customWidth="1"/>
    <col min="8952" max="8952" width="15.33203125" style="53" customWidth="1"/>
    <col min="8953" max="8953" width="33.33203125" style="53" customWidth="1"/>
    <col min="8954" max="8956" width="6.33203125" style="53" customWidth="1"/>
    <col min="8957" max="8957" width="18.77734375" style="53" customWidth="1"/>
    <col min="8958" max="8958" width="18.109375" style="53" customWidth="1"/>
    <col min="8959" max="8959" width="13.33203125" style="53" customWidth="1"/>
    <col min="8960" max="9206" width="8.77734375" style="53"/>
    <col min="9207" max="9207" width="13.109375" style="53" customWidth="1"/>
    <col min="9208" max="9208" width="15.33203125" style="53" customWidth="1"/>
    <col min="9209" max="9209" width="33.33203125" style="53" customWidth="1"/>
    <col min="9210" max="9212" width="6.33203125" style="53" customWidth="1"/>
    <col min="9213" max="9213" width="18.77734375" style="53" customWidth="1"/>
    <col min="9214" max="9214" width="18.109375" style="53" customWidth="1"/>
    <col min="9215" max="9215" width="13.33203125" style="53" customWidth="1"/>
    <col min="9216" max="9462" width="8.77734375" style="53"/>
    <col min="9463" max="9463" width="13.109375" style="53" customWidth="1"/>
    <col min="9464" max="9464" width="15.33203125" style="53" customWidth="1"/>
    <col min="9465" max="9465" width="33.33203125" style="53" customWidth="1"/>
    <col min="9466" max="9468" width="6.33203125" style="53" customWidth="1"/>
    <col min="9469" max="9469" width="18.77734375" style="53" customWidth="1"/>
    <col min="9470" max="9470" width="18.109375" style="53" customWidth="1"/>
    <col min="9471" max="9471" width="13.33203125" style="53" customWidth="1"/>
    <col min="9472" max="9718" width="8.77734375" style="53"/>
    <col min="9719" max="9719" width="13.109375" style="53" customWidth="1"/>
    <col min="9720" max="9720" width="15.33203125" style="53" customWidth="1"/>
    <col min="9721" max="9721" width="33.33203125" style="53" customWidth="1"/>
    <col min="9722" max="9724" width="6.33203125" style="53" customWidth="1"/>
    <col min="9725" max="9725" width="18.77734375" style="53" customWidth="1"/>
    <col min="9726" max="9726" width="18.109375" style="53" customWidth="1"/>
    <col min="9727" max="9727" width="13.33203125" style="53" customWidth="1"/>
    <col min="9728" max="9974" width="8.77734375" style="53"/>
    <col min="9975" max="9975" width="13.109375" style="53" customWidth="1"/>
    <col min="9976" max="9976" width="15.33203125" style="53" customWidth="1"/>
    <col min="9977" max="9977" width="33.33203125" style="53" customWidth="1"/>
    <col min="9978" max="9980" width="6.33203125" style="53" customWidth="1"/>
    <col min="9981" max="9981" width="18.77734375" style="53" customWidth="1"/>
    <col min="9982" max="9982" width="18.109375" style="53" customWidth="1"/>
    <col min="9983" max="9983" width="13.33203125" style="53" customWidth="1"/>
    <col min="9984" max="10230" width="8.77734375" style="53"/>
    <col min="10231" max="10231" width="13.109375" style="53" customWidth="1"/>
    <col min="10232" max="10232" width="15.33203125" style="53" customWidth="1"/>
    <col min="10233" max="10233" width="33.33203125" style="53" customWidth="1"/>
    <col min="10234" max="10236" width="6.33203125" style="53" customWidth="1"/>
    <col min="10237" max="10237" width="18.77734375" style="53" customWidth="1"/>
    <col min="10238" max="10238" width="18.109375" style="53" customWidth="1"/>
    <col min="10239" max="10239" width="13.33203125" style="53" customWidth="1"/>
    <col min="10240" max="10486" width="8.77734375" style="53"/>
    <col min="10487" max="10487" width="13.109375" style="53" customWidth="1"/>
    <col min="10488" max="10488" width="15.33203125" style="53" customWidth="1"/>
    <col min="10489" max="10489" width="33.33203125" style="53" customWidth="1"/>
    <col min="10490" max="10492" width="6.33203125" style="53" customWidth="1"/>
    <col min="10493" max="10493" width="18.77734375" style="53" customWidth="1"/>
    <col min="10494" max="10494" width="18.109375" style="53" customWidth="1"/>
    <col min="10495" max="10495" width="13.33203125" style="53" customWidth="1"/>
    <col min="10496" max="10742" width="8.77734375" style="53"/>
    <col min="10743" max="10743" width="13.109375" style="53" customWidth="1"/>
    <col min="10744" max="10744" width="15.33203125" style="53" customWidth="1"/>
    <col min="10745" max="10745" width="33.33203125" style="53" customWidth="1"/>
    <col min="10746" max="10748" width="6.33203125" style="53" customWidth="1"/>
    <col min="10749" max="10749" width="18.77734375" style="53" customWidth="1"/>
    <col min="10750" max="10750" width="18.109375" style="53" customWidth="1"/>
    <col min="10751" max="10751" width="13.33203125" style="53" customWidth="1"/>
    <col min="10752" max="10998" width="8.77734375" style="53"/>
    <col min="10999" max="10999" width="13.109375" style="53" customWidth="1"/>
    <col min="11000" max="11000" width="15.33203125" style="53" customWidth="1"/>
    <col min="11001" max="11001" width="33.33203125" style="53" customWidth="1"/>
    <col min="11002" max="11004" width="6.33203125" style="53" customWidth="1"/>
    <col min="11005" max="11005" width="18.77734375" style="53" customWidth="1"/>
    <col min="11006" max="11006" width="18.109375" style="53" customWidth="1"/>
    <col min="11007" max="11007" width="13.33203125" style="53" customWidth="1"/>
    <col min="11008" max="11254" width="8.77734375" style="53"/>
    <col min="11255" max="11255" width="13.109375" style="53" customWidth="1"/>
    <col min="11256" max="11256" width="15.33203125" style="53" customWidth="1"/>
    <col min="11257" max="11257" width="33.33203125" style="53" customWidth="1"/>
    <col min="11258" max="11260" width="6.33203125" style="53" customWidth="1"/>
    <col min="11261" max="11261" width="18.77734375" style="53" customWidth="1"/>
    <col min="11262" max="11262" width="18.109375" style="53" customWidth="1"/>
    <col min="11263" max="11263" width="13.33203125" style="53" customWidth="1"/>
    <col min="11264" max="11510" width="8.77734375" style="53"/>
    <col min="11511" max="11511" width="13.109375" style="53" customWidth="1"/>
    <col min="11512" max="11512" width="15.33203125" style="53" customWidth="1"/>
    <col min="11513" max="11513" width="33.33203125" style="53" customWidth="1"/>
    <col min="11514" max="11516" width="6.33203125" style="53" customWidth="1"/>
    <col min="11517" max="11517" width="18.77734375" style="53" customWidth="1"/>
    <col min="11518" max="11518" width="18.109375" style="53" customWidth="1"/>
    <col min="11519" max="11519" width="13.33203125" style="53" customWidth="1"/>
    <col min="11520" max="11766" width="8.77734375" style="53"/>
    <col min="11767" max="11767" width="13.109375" style="53" customWidth="1"/>
    <col min="11768" max="11768" width="15.33203125" style="53" customWidth="1"/>
    <col min="11769" max="11769" width="33.33203125" style="53" customWidth="1"/>
    <col min="11770" max="11772" width="6.33203125" style="53" customWidth="1"/>
    <col min="11773" max="11773" width="18.77734375" style="53" customWidth="1"/>
    <col min="11774" max="11774" width="18.109375" style="53" customWidth="1"/>
    <col min="11775" max="11775" width="13.33203125" style="53" customWidth="1"/>
    <col min="11776" max="12022" width="8.77734375" style="53"/>
    <col min="12023" max="12023" width="13.109375" style="53" customWidth="1"/>
    <col min="12024" max="12024" width="15.33203125" style="53" customWidth="1"/>
    <col min="12025" max="12025" width="33.33203125" style="53" customWidth="1"/>
    <col min="12026" max="12028" width="6.33203125" style="53" customWidth="1"/>
    <col min="12029" max="12029" width="18.77734375" style="53" customWidth="1"/>
    <col min="12030" max="12030" width="18.109375" style="53" customWidth="1"/>
    <col min="12031" max="12031" width="13.33203125" style="53" customWidth="1"/>
    <col min="12032" max="12278" width="8.77734375" style="53"/>
    <col min="12279" max="12279" width="13.109375" style="53" customWidth="1"/>
    <col min="12280" max="12280" width="15.33203125" style="53" customWidth="1"/>
    <col min="12281" max="12281" width="33.33203125" style="53" customWidth="1"/>
    <col min="12282" max="12284" width="6.33203125" style="53" customWidth="1"/>
    <col min="12285" max="12285" width="18.77734375" style="53" customWidth="1"/>
    <col min="12286" max="12286" width="18.109375" style="53" customWidth="1"/>
    <col min="12287" max="12287" width="13.33203125" style="53" customWidth="1"/>
    <col min="12288" max="12534" width="8.77734375" style="53"/>
    <col min="12535" max="12535" width="13.109375" style="53" customWidth="1"/>
    <col min="12536" max="12536" width="15.33203125" style="53" customWidth="1"/>
    <col min="12537" max="12537" width="33.33203125" style="53" customWidth="1"/>
    <col min="12538" max="12540" width="6.33203125" style="53" customWidth="1"/>
    <col min="12541" max="12541" width="18.77734375" style="53" customWidth="1"/>
    <col min="12542" max="12542" width="18.109375" style="53" customWidth="1"/>
    <col min="12543" max="12543" width="13.33203125" style="53" customWidth="1"/>
    <col min="12544" max="12790" width="8.77734375" style="53"/>
    <col min="12791" max="12791" width="13.109375" style="53" customWidth="1"/>
    <col min="12792" max="12792" width="15.33203125" style="53" customWidth="1"/>
    <col min="12793" max="12793" width="33.33203125" style="53" customWidth="1"/>
    <col min="12794" max="12796" width="6.33203125" style="53" customWidth="1"/>
    <col min="12797" max="12797" width="18.77734375" style="53" customWidth="1"/>
    <col min="12798" max="12798" width="18.109375" style="53" customWidth="1"/>
    <col min="12799" max="12799" width="13.33203125" style="53" customWidth="1"/>
    <col min="12800" max="13046" width="8.77734375" style="53"/>
    <col min="13047" max="13047" width="13.109375" style="53" customWidth="1"/>
    <col min="13048" max="13048" width="15.33203125" style="53" customWidth="1"/>
    <col min="13049" max="13049" width="33.33203125" style="53" customWidth="1"/>
    <col min="13050" max="13052" width="6.33203125" style="53" customWidth="1"/>
    <col min="13053" max="13053" width="18.77734375" style="53" customWidth="1"/>
    <col min="13054" max="13054" width="18.109375" style="53" customWidth="1"/>
    <col min="13055" max="13055" width="13.33203125" style="53" customWidth="1"/>
    <col min="13056" max="13302" width="8.77734375" style="53"/>
    <col min="13303" max="13303" width="13.109375" style="53" customWidth="1"/>
    <col min="13304" max="13304" width="15.33203125" style="53" customWidth="1"/>
    <col min="13305" max="13305" width="33.33203125" style="53" customWidth="1"/>
    <col min="13306" max="13308" width="6.33203125" style="53" customWidth="1"/>
    <col min="13309" max="13309" width="18.77734375" style="53" customWidth="1"/>
    <col min="13310" max="13310" width="18.109375" style="53" customWidth="1"/>
    <col min="13311" max="13311" width="13.33203125" style="53" customWidth="1"/>
    <col min="13312" max="13558" width="8.77734375" style="53"/>
    <col min="13559" max="13559" width="13.109375" style="53" customWidth="1"/>
    <col min="13560" max="13560" width="15.33203125" style="53" customWidth="1"/>
    <col min="13561" max="13561" width="33.33203125" style="53" customWidth="1"/>
    <col min="13562" max="13564" width="6.33203125" style="53" customWidth="1"/>
    <col min="13565" max="13565" width="18.77734375" style="53" customWidth="1"/>
    <col min="13566" max="13566" width="18.109375" style="53" customWidth="1"/>
    <col min="13567" max="13567" width="13.33203125" style="53" customWidth="1"/>
    <col min="13568" max="13814" width="8.77734375" style="53"/>
    <col min="13815" max="13815" width="13.109375" style="53" customWidth="1"/>
    <col min="13816" max="13816" width="15.33203125" style="53" customWidth="1"/>
    <col min="13817" max="13817" width="33.33203125" style="53" customWidth="1"/>
    <col min="13818" max="13820" width="6.33203125" style="53" customWidth="1"/>
    <col min="13821" max="13821" width="18.77734375" style="53" customWidth="1"/>
    <col min="13822" max="13822" width="18.109375" style="53" customWidth="1"/>
    <col min="13823" max="13823" width="13.33203125" style="53" customWidth="1"/>
    <col min="13824" max="14070" width="8.77734375" style="53"/>
    <col min="14071" max="14071" width="13.109375" style="53" customWidth="1"/>
    <col min="14072" max="14072" width="15.33203125" style="53" customWidth="1"/>
    <col min="14073" max="14073" width="33.33203125" style="53" customWidth="1"/>
    <col min="14074" max="14076" width="6.33203125" style="53" customWidth="1"/>
    <col min="14077" max="14077" width="18.77734375" style="53" customWidth="1"/>
    <col min="14078" max="14078" width="18.109375" style="53" customWidth="1"/>
    <col min="14079" max="14079" width="13.33203125" style="53" customWidth="1"/>
    <col min="14080" max="14326" width="8.77734375" style="53"/>
    <col min="14327" max="14327" width="13.109375" style="53" customWidth="1"/>
    <col min="14328" max="14328" width="15.33203125" style="53" customWidth="1"/>
    <col min="14329" max="14329" width="33.33203125" style="53" customWidth="1"/>
    <col min="14330" max="14332" width="6.33203125" style="53" customWidth="1"/>
    <col min="14333" max="14333" width="18.77734375" style="53" customWidth="1"/>
    <col min="14334" max="14334" width="18.109375" style="53" customWidth="1"/>
    <col min="14335" max="14335" width="13.33203125" style="53" customWidth="1"/>
    <col min="14336" max="14582" width="8.77734375" style="53"/>
    <col min="14583" max="14583" width="13.109375" style="53" customWidth="1"/>
    <col min="14584" max="14584" width="15.33203125" style="53" customWidth="1"/>
    <col min="14585" max="14585" width="33.33203125" style="53" customWidth="1"/>
    <col min="14586" max="14588" width="6.33203125" style="53" customWidth="1"/>
    <col min="14589" max="14589" width="18.77734375" style="53" customWidth="1"/>
    <col min="14590" max="14590" width="18.109375" style="53" customWidth="1"/>
    <col min="14591" max="14591" width="13.33203125" style="53" customWidth="1"/>
    <col min="14592" max="14838" width="8.77734375" style="53"/>
    <col min="14839" max="14839" width="13.109375" style="53" customWidth="1"/>
    <col min="14840" max="14840" width="15.33203125" style="53" customWidth="1"/>
    <col min="14841" max="14841" width="33.33203125" style="53" customWidth="1"/>
    <col min="14842" max="14844" width="6.33203125" style="53" customWidth="1"/>
    <col min="14845" max="14845" width="18.77734375" style="53" customWidth="1"/>
    <col min="14846" max="14846" width="18.109375" style="53" customWidth="1"/>
    <col min="14847" max="14847" width="13.33203125" style="53" customWidth="1"/>
    <col min="14848" max="15094" width="8.77734375" style="53"/>
    <col min="15095" max="15095" width="13.109375" style="53" customWidth="1"/>
    <col min="15096" max="15096" width="15.33203125" style="53" customWidth="1"/>
    <col min="15097" max="15097" width="33.33203125" style="53" customWidth="1"/>
    <col min="15098" max="15100" width="6.33203125" style="53" customWidth="1"/>
    <col min="15101" max="15101" width="18.77734375" style="53" customWidth="1"/>
    <col min="15102" max="15102" width="18.109375" style="53" customWidth="1"/>
    <col min="15103" max="15103" width="13.33203125" style="53" customWidth="1"/>
    <col min="15104" max="15350" width="8.77734375" style="53"/>
    <col min="15351" max="15351" width="13.109375" style="53" customWidth="1"/>
    <col min="15352" max="15352" width="15.33203125" style="53" customWidth="1"/>
    <col min="15353" max="15353" width="33.33203125" style="53" customWidth="1"/>
    <col min="15354" max="15356" width="6.33203125" style="53" customWidth="1"/>
    <col min="15357" max="15357" width="18.77734375" style="53" customWidth="1"/>
    <col min="15358" max="15358" width="18.109375" style="53" customWidth="1"/>
    <col min="15359" max="15359" width="13.33203125" style="53" customWidth="1"/>
    <col min="15360" max="15606" width="8.77734375" style="53"/>
    <col min="15607" max="15607" width="13.109375" style="53" customWidth="1"/>
    <col min="15608" max="15608" width="15.33203125" style="53" customWidth="1"/>
    <col min="15609" max="15609" width="33.33203125" style="53" customWidth="1"/>
    <col min="15610" max="15612" width="6.33203125" style="53" customWidth="1"/>
    <col min="15613" max="15613" width="18.77734375" style="53" customWidth="1"/>
    <col min="15614" max="15614" width="18.109375" style="53" customWidth="1"/>
    <col min="15615" max="15615" width="13.33203125" style="53" customWidth="1"/>
    <col min="15616" max="15862" width="8.77734375" style="53"/>
    <col min="15863" max="15863" width="13.109375" style="53" customWidth="1"/>
    <col min="15864" max="15864" width="15.33203125" style="53" customWidth="1"/>
    <col min="15865" max="15865" width="33.33203125" style="53" customWidth="1"/>
    <col min="15866" max="15868" width="6.33203125" style="53" customWidth="1"/>
    <col min="15869" max="15869" width="18.77734375" style="53" customWidth="1"/>
    <col min="15870" max="15870" width="18.109375" style="53" customWidth="1"/>
    <col min="15871" max="15871" width="13.33203125" style="53" customWidth="1"/>
    <col min="15872" max="16118" width="8.77734375" style="53"/>
    <col min="16119" max="16119" width="13.109375" style="53" customWidth="1"/>
    <col min="16120" max="16120" width="15.33203125" style="53" customWidth="1"/>
    <col min="16121" max="16121" width="33.33203125" style="53" customWidth="1"/>
    <col min="16122" max="16124" width="6.33203125" style="53" customWidth="1"/>
    <col min="16125" max="16125" width="18.77734375" style="53" customWidth="1"/>
    <col min="16126" max="16126" width="18.109375" style="53" customWidth="1"/>
    <col min="16127" max="16127" width="13.33203125" style="53" customWidth="1"/>
    <col min="16128" max="16384" width="8.77734375" style="53"/>
  </cols>
  <sheetData>
    <row r="1" spans="1:6" s="1" customFormat="1" ht="34.200000000000003" customHeight="1">
      <c r="A1" s="238" t="s">
        <v>0</v>
      </c>
      <c r="B1" s="238"/>
      <c r="C1" s="238"/>
      <c r="D1" s="238"/>
      <c r="E1" s="238"/>
      <c r="F1" s="238"/>
    </row>
    <row r="2" spans="1:6" s="195" customFormat="1" ht="21" customHeight="1">
      <c r="A2" s="199"/>
      <c r="B2" s="199"/>
      <c r="C2" s="199"/>
      <c r="D2" s="199"/>
      <c r="E2" s="200"/>
    </row>
    <row r="3" spans="1:6" s="196" customFormat="1" ht="26.1" customHeight="1">
      <c r="A3" s="201" t="s">
        <v>1</v>
      </c>
      <c r="B3" s="202" t="s">
        <v>2</v>
      </c>
      <c r="C3" s="202" t="s">
        <v>3</v>
      </c>
      <c r="D3" s="239" t="s">
        <v>4</v>
      </c>
      <c r="E3" s="239"/>
      <c r="F3" s="203" t="s">
        <v>5</v>
      </c>
    </row>
    <row r="4" spans="1:6" s="197" customFormat="1">
      <c r="A4" s="204"/>
      <c r="B4" s="205"/>
      <c r="C4" s="205"/>
      <c r="D4" s="240"/>
      <c r="E4" s="240"/>
      <c r="F4" s="206"/>
    </row>
    <row r="5" spans="1:6" s="198" customFormat="1" ht="16.2" customHeight="1">
      <c r="A5" s="207" t="s">
        <v>6</v>
      </c>
      <c r="B5" s="208" t="s">
        <v>7</v>
      </c>
      <c r="C5" s="208" t="s">
        <v>8</v>
      </c>
      <c r="D5" s="241">
        <f>第三方硬体!J32</f>
        <v>82676</v>
      </c>
      <c r="E5" s="241"/>
      <c r="F5" s="209"/>
    </row>
    <row r="6" spans="1:6" s="198" customFormat="1">
      <c r="A6" s="207"/>
      <c r="B6" s="210"/>
      <c r="C6" s="205"/>
      <c r="D6" s="240"/>
      <c r="E6" s="240"/>
      <c r="F6" s="211"/>
    </row>
    <row r="7" spans="1:6" s="198" customFormat="1" ht="16.2" customHeight="1">
      <c r="A7" s="207" t="s">
        <v>9</v>
      </c>
      <c r="B7" s="208" t="s">
        <v>10</v>
      </c>
      <c r="C7" s="208" t="s">
        <v>11</v>
      </c>
      <c r="D7" s="241">
        <f>第三方AV!I24</f>
        <v>22840</v>
      </c>
      <c r="E7" s="241"/>
      <c r="F7" s="209"/>
    </row>
    <row r="8" spans="1:6" s="198" customFormat="1">
      <c r="A8" s="207"/>
      <c r="B8" s="205"/>
      <c r="C8" s="205"/>
      <c r="D8" s="242"/>
      <c r="E8" s="242"/>
      <c r="F8" s="209"/>
    </row>
    <row r="9" spans="1:6" s="198" customFormat="1" ht="16.2" customHeight="1">
      <c r="A9" s="207" t="s">
        <v>12</v>
      </c>
      <c r="B9" s="208" t="s">
        <v>13</v>
      </c>
      <c r="C9" s="208" t="s">
        <v>14</v>
      </c>
      <c r="D9" s="241">
        <f>第三方软体!H89</f>
        <v>391108</v>
      </c>
      <c r="E9" s="241"/>
      <c r="F9" s="209"/>
    </row>
    <row r="10" spans="1:6" s="198" customFormat="1">
      <c r="A10" s="204"/>
      <c r="B10" s="205"/>
      <c r="C10" s="205"/>
      <c r="D10" s="240"/>
      <c r="E10" s="240"/>
      <c r="F10" s="212"/>
    </row>
    <row r="11" spans="1:6" s="198" customFormat="1" ht="16.2" customHeight="1">
      <c r="A11" s="207" t="s">
        <v>15</v>
      </c>
      <c r="B11" s="208" t="s">
        <v>16</v>
      </c>
      <c r="C11" s="208" t="s">
        <v>17</v>
      </c>
      <c r="D11" s="241">
        <f>人员差旅!G9</f>
        <v>29200</v>
      </c>
      <c r="E11" s="241"/>
      <c r="F11" s="209"/>
    </row>
    <row r="12" spans="1:6" s="196" customFormat="1">
      <c r="A12" s="207"/>
      <c r="B12" s="205"/>
      <c r="C12" s="205"/>
      <c r="D12" s="242"/>
      <c r="E12" s="242"/>
      <c r="F12" s="209"/>
    </row>
    <row r="13" spans="1:6" s="196" customFormat="1" ht="15.6" customHeight="1">
      <c r="A13" s="213"/>
      <c r="B13" s="214"/>
      <c r="C13" s="214"/>
      <c r="D13" s="243"/>
      <c r="E13" s="243"/>
      <c r="F13" s="215"/>
    </row>
    <row r="14" spans="1:6" s="196" customFormat="1" ht="15.6" customHeight="1">
      <c r="A14" s="216"/>
      <c r="B14" s="217"/>
      <c r="C14" s="217"/>
      <c r="D14" s="218"/>
      <c r="E14" s="218"/>
      <c r="F14" s="219"/>
    </row>
    <row r="15" spans="1:6" s="196" customFormat="1" ht="15.6" customHeight="1">
      <c r="A15" s="220"/>
      <c r="B15" s="221" t="s">
        <v>18</v>
      </c>
      <c r="C15" s="222" t="s">
        <v>19</v>
      </c>
      <c r="D15" s="244">
        <f>SUM(D5,D7,D9,D11)</f>
        <v>525824</v>
      </c>
      <c r="E15" s="245"/>
      <c r="F15" s="223"/>
    </row>
    <row r="16" spans="1:6" s="196" customFormat="1" ht="18" customHeight="1">
      <c r="A16" s="224" t="s">
        <v>20</v>
      </c>
      <c r="B16" s="225" t="s">
        <v>21</v>
      </c>
      <c r="C16" s="226">
        <v>0.06</v>
      </c>
      <c r="D16" s="246">
        <f>SUM(D15:E15)*C16</f>
        <v>31549.439999999999</v>
      </c>
      <c r="E16" s="247"/>
      <c r="F16" s="227"/>
    </row>
    <row r="17" spans="1:6">
      <c r="A17" s="228"/>
      <c r="B17" s="228"/>
      <c r="C17" s="228"/>
      <c r="D17" s="228"/>
      <c r="E17" s="229"/>
      <c r="F17" s="196"/>
    </row>
    <row r="18" spans="1:6" ht="21.6" customHeight="1">
      <c r="A18" s="230"/>
      <c r="B18" s="248" t="s">
        <v>22</v>
      </c>
      <c r="C18" s="248"/>
      <c r="D18" s="249">
        <f>SUM(D15:E16)</f>
        <v>557373.43999999994</v>
      </c>
      <c r="E18" s="249"/>
      <c r="F18" s="231"/>
    </row>
  </sheetData>
  <mergeCells count="16">
    <mergeCell ref="D12:E12"/>
    <mergeCell ref="D13:E13"/>
    <mergeCell ref="D15:E15"/>
    <mergeCell ref="D16:E16"/>
    <mergeCell ref="B18:C18"/>
    <mergeCell ref="D18:E18"/>
    <mergeCell ref="D7:E7"/>
    <mergeCell ref="D8:E8"/>
    <mergeCell ref="D9:E9"/>
    <mergeCell ref="D10:E10"/>
    <mergeCell ref="D11:E11"/>
    <mergeCell ref="A1:F1"/>
    <mergeCell ref="D3:E3"/>
    <mergeCell ref="D4:E4"/>
    <mergeCell ref="D5:E5"/>
    <mergeCell ref="D6:E6"/>
  </mergeCells>
  <phoneticPr fontId="4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0" zoomScale="90" zoomScaleNormal="90" zoomScalePageLayoutView="130" workbookViewId="0">
      <selection activeCell="I10" sqref="I10"/>
    </sheetView>
  </sheetViews>
  <sheetFormatPr defaultColWidth="8.77734375" defaultRowHeight="15"/>
  <cols>
    <col min="1" max="1" width="8.77734375" style="142" customWidth="1"/>
    <col min="2" max="2" width="31" style="142" customWidth="1"/>
    <col min="3" max="3" width="49.109375" style="142" customWidth="1"/>
    <col min="4" max="4" width="24.44140625" style="143" customWidth="1"/>
    <col min="5" max="5" width="7" style="143" customWidth="1"/>
    <col min="6" max="6" width="6.109375" style="144" customWidth="1"/>
    <col min="7" max="7" width="11.33203125" style="145" customWidth="1"/>
    <col min="8" max="8" width="8.44140625" style="144" customWidth="1"/>
    <col min="9" max="9" width="8.33203125" style="146" customWidth="1"/>
    <col min="10" max="10" width="17.33203125" style="146" customWidth="1"/>
    <col min="11" max="11" width="62.33203125" style="147" customWidth="1"/>
    <col min="12" max="235" width="8.77734375" style="148"/>
    <col min="236" max="236" width="9.33203125" style="148" customWidth="1"/>
    <col min="237" max="237" width="11.33203125" style="148" customWidth="1"/>
    <col min="238" max="238" width="18.33203125" style="148" customWidth="1"/>
    <col min="239" max="239" width="36.33203125" style="148" customWidth="1"/>
    <col min="240" max="240" width="28.33203125" style="148" customWidth="1"/>
    <col min="241" max="242" width="6.109375" style="148" customWidth="1"/>
    <col min="243" max="243" width="12.33203125" style="148" customWidth="1"/>
    <col min="244" max="245" width="11.33203125" style="148" customWidth="1"/>
    <col min="246" max="247" width="8.33203125" style="148" customWidth="1"/>
    <col min="248" max="248" width="17.33203125" style="148" customWidth="1"/>
    <col min="249" max="249" width="17" style="148" customWidth="1"/>
    <col min="250" max="491" width="8.77734375" style="148"/>
    <col min="492" max="492" width="9.33203125" style="148" customWidth="1"/>
    <col min="493" max="493" width="11.33203125" style="148" customWidth="1"/>
    <col min="494" max="494" width="18.33203125" style="148" customWidth="1"/>
    <col min="495" max="495" width="36.33203125" style="148" customWidth="1"/>
    <col min="496" max="496" width="28.33203125" style="148" customWidth="1"/>
    <col min="497" max="498" width="6.109375" style="148" customWidth="1"/>
    <col min="499" max="499" width="12.33203125" style="148" customWidth="1"/>
    <col min="500" max="501" width="11.33203125" style="148" customWidth="1"/>
    <col min="502" max="503" width="8.33203125" style="148" customWidth="1"/>
    <col min="504" max="504" width="17.33203125" style="148" customWidth="1"/>
    <col min="505" max="505" width="17" style="148" customWidth="1"/>
    <col min="506" max="747" width="8.77734375" style="148"/>
    <col min="748" max="748" width="9.33203125" style="148" customWidth="1"/>
    <col min="749" max="749" width="11.33203125" style="148" customWidth="1"/>
    <col min="750" max="750" width="18.33203125" style="148" customWidth="1"/>
    <col min="751" max="751" width="36.33203125" style="148" customWidth="1"/>
    <col min="752" max="752" width="28.33203125" style="148" customWidth="1"/>
    <col min="753" max="754" width="6.109375" style="148" customWidth="1"/>
    <col min="755" max="755" width="12.33203125" style="148" customWidth="1"/>
    <col min="756" max="757" width="11.33203125" style="148" customWidth="1"/>
    <col min="758" max="759" width="8.33203125" style="148" customWidth="1"/>
    <col min="760" max="760" width="17.33203125" style="148" customWidth="1"/>
    <col min="761" max="761" width="17" style="148" customWidth="1"/>
    <col min="762" max="1003" width="8.77734375" style="148"/>
    <col min="1004" max="1004" width="9.33203125" style="148" customWidth="1"/>
    <col min="1005" max="1005" width="11.33203125" style="148" customWidth="1"/>
    <col min="1006" max="1006" width="18.33203125" style="148" customWidth="1"/>
    <col min="1007" max="1007" width="36.33203125" style="148" customWidth="1"/>
    <col min="1008" max="1008" width="28.33203125" style="148" customWidth="1"/>
    <col min="1009" max="1010" width="6.109375" style="148" customWidth="1"/>
    <col min="1011" max="1011" width="12.33203125" style="148" customWidth="1"/>
    <col min="1012" max="1013" width="11.33203125" style="148" customWidth="1"/>
    <col min="1014" max="1015" width="8.33203125" style="148" customWidth="1"/>
    <col min="1016" max="1016" width="17.33203125" style="148" customWidth="1"/>
    <col min="1017" max="1017" width="17" style="148" customWidth="1"/>
    <col min="1018" max="1259" width="8.77734375" style="148"/>
    <col min="1260" max="1260" width="9.33203125" style="148" customWidth="1"/>
    <col min="1261" max="1261" width="11.33203125" style="148" customWidth="1"/>
    <col min="1262" max="1262" width="18.33203125" style="148" customWidth="1"/>
    <col min="1263" max="1263" width="36.33203125" style="148" customWidth="1"/>
    <col min="1264" max="1264" width="28.33203125" style="148" customWidth="1"/>
    <col min="1265" max="1266" width="6.109375" style="148" customWidth="1"/>
    <col min="1267" max="1267" width="12.33203125" style="148" customWidth="1"/>
    <col min="1268" max="1269" width="11.33203125" style="148" customWidth="1"/>
    <col min="1270" max="1271" width="8.33203125" style="148" customWidth="1"/>
    <col min="1272" max="1272" width="17.33203125" style="148" customWidth="1"/>
    <col min="1273" max="1273" width="17" style="148" customWidth="1"/>
    <col min="1274" max="1515" width="8.77734375" style="148"/>
    <col min="1516" max="1516" width="9.33203125" style="148" customWidth="1"/>
    <col min="1517" max="1517" width="11.33203125" style="148" customWidth="1"/>
    <col min="1518" max="1518" width="18.33203125" style="148" customWidth="1"/>
    <col min="1519" max="1519" width="36.33203125" style="148" customWidth="1"/>
    <col min="1520" max="1520" width="28.33203125" style="148" customWidth="1"/>
    <col min="1521" max="1522" width="6.109375" style="148" customWidth="1"/>
    <col min="1523" max="1523" width="12.33203125" style="148" customWidth="1"/>
    <col min="1524" max="1525" width="11.33203125" style="148" customWidth="1"/>
    <col min="1526" max="1527" width="8.33203125" style="148" customWidth="1"/>
    <col min="1528" max="1528" width="17.33203125" style="148" customWidth="1"/>
    <col min="1529" max="1529" width="17" style="148" customWidth="1"/>
    <col min="1530" max="1771" width="8.77734375" style="148"/>
    <col min="1772" max="1772" width="9.33203125" style="148" customWidth="1"/>
    <col min="1773" max="1773" width="11.33203125" style="148" customWidth="1"/>
    <col min="1774" max="1774" width="18.33203125" style="148" customWidth="1"/>
    <col min="1775" max="1775" width="36.33203125" style="148" customWidth="1"/>
    <col min="1776" max="1776" width="28.33203125" style="148" customWidth="1"/>
    <col min="1777" max="1778" width="6.109375" style="148" customWidth="1"/>
    <col min="1779" max="1779" width="12.33203125" style="148" customWidth="1"/>
    <col min="1780" max="1781" width="11.33203125" style="148" customWidth="1"/>
    <col min="1782" max="1783" width="8.33203125" style="148" customWidth="1"/>
    <col min="1784" max="1784" width="17.33203125" style="148" customWidth="1"/>
    <col min="1785" max="1785" width="17" style="148" customWidth="1"/>
    <col min="1786" max="2027" width="8.77734375" style="148"/>
    <col min="2028" max="2028" width="9.33203125" style="148" customWidth="1"/>
    <col min="2029" max="2029" width="11.33203125" style="148" customWidth="1"/>
    <col min="2030" max="2030" width="18.33203125" style="148" customWidth="1"/>
    <col min="2031" max="2031" width="36.33203125" style="148" customWidth="1"/>
    <col min="2032" max="2032" width="28.33203125" style="148" customWidth="1"/>
    <col min="2033" max="2034" width="6.109375" style="148" customWidth="1"/>
    <col min="2035" max="2035" width="12.33203125" style="148" customWidth="1"/>
    <col min="2036" max="2037" width="11.33203125" style="148" customWidth="1"/>
    <col min="2038" max="2039" width="8.33203125" style="148" customWidth="1"/>
    <col min="2040" max="2040" width="17.33203125" style="148" customWidth="1"/>
    <col min="2041" max="2041" width="17" style="148" customWidth="1"/>
    <col min="2042" max="2283" width="8.77734375" style="148"/>
    <col min="2284" max="2284" width="9.33203125" style="148" customWidth="1"/>
    <col min="2285" max="2285" width="11.33203125" style="148" customWidth="1"/>
    <col min="2286" max="2286" width="18.33203125" style="148" customWidth="1"/>
    <col min="2287" max="2287" width="36.33203125" style="148" customWidth="1"/>
    <col min="2288" max="2288" width="28.33203125" style="148" customWidth="1"/>
    <col min="2289" max="2290" width="6.109375" style="148" customWidth="1"/>
    <col min="2291" max="2291" width="12.33203125" style="148" customWidth="1"/>
    <col min="2292" max="2293" width="11.33203125" style="148" customWidth="1"/>
    <col min="2294" max="2295" width="8.33203125" style="148" customWidth="1"/>
    <col min="2296" max="2296" width="17.33203125" style="148" customWidth="1"/>
    <col min="2297" max="2297" width="17" style="148" customWidth="1"/>
    <col min="2298" max="2539" width="8.77734375" style="148"/>
    <col min="2540" max="2540" width="9.33203125" style="148" customWidth="1"/>
    <col min="2541" max="2541" width="11.33203125" style="148" customWidth="1"/>
    <col min="2542" max="2542" width="18.33203125" style="148" customWidth="1"/>
    <col min="2543" max="2543" width="36.33203125" style="148" customWidth="1"/>
    <col min="2544" max="2544" width="28.33203125" style="148" customWidth="1"/>
    <col min="2545" max="2546" width="6.109375" style="148" customWidth="1"/>
    <col min="2547" max="2547" width="12.33203125" style="148" customWidth="1"/>
    <col min="2548" max="2549" width="11.33203125" style="148" customWidth="1"/>
    <col min="2550" max="2551" width="8.33203125" style="148" customWidth="1"/>
    <col min="2552" max="2552" width="17.33203125" style="148" customWidth="1"/>
    <col min="2553" max="2553" width="17" style="148" customWidth="1"/>
    <col min="2554" max="2795" width="8.77734375" style="148"/>
    <col min="2796" max="2796" width="9.33203125" style="148" customWidth="1"/>
    <col min="2797" max="2797" width="11.33203125" style="148" customWidth="1"/>
    <col min="2798" max="2798" width="18.33203125" style="148" customWidth="1"/>
    <col min="2799" max="2799" width="36.33203125" style="148" customWidth="1"/>
    <col min="2800" max="2800" width="28.33203125" style="148" customWidth="1"/>
    <col min="2801" max="2802" width="6.109375" style="148" customWidth="1"/>
    <col min="2803" max="2803" width="12.33203125" style="148" customWidth="1"/>
    <col min="2804" max="2805" width="11.33203125" style="148" customWidth="1"/>
    <col min="2806" max="2807" width="8.33203125" style="148" customWidth="1"/>
    <col min="2808" max="2808" width="17.33203125" style="148" customWidth="1"/>
    <col min="2809" max="2809" width="17" style="148" customWidth="1"/>
    <col min="2810" max="3051" width="8.77734375" style="148"/>
    <col min="3052" max="3052" width="9.33203125" style="148" customWidth="1"/>
    <col min="3053" max="3053" width="11.33203125" style="148" customWidth="1"/>
    <col min="3054" max="3054" width="18.33203125" style="148" customWidth="1"/>
    <col min="3055" max="3055" width="36.33203125" style="148" customWidth="1"/>
    <col min="3056" max="3056" width="28.33203125" style="148" customWidth="1"/>
    <col min="3057" max="3058" width="6.109375" style="148" customWidth="1"/>
    <col min="3059" max="3059" width="12.33203125" style="148" customWidth="1"/>
    <col min="3060" max="3061" width="11.33203125" style="148" customWidth="1"/>
    <col min="3062" max="3063" width="8.33203125" style="148" customWidth="1"/>
    <col min="3064" max="3064" width="17.33203125" style="148" customWidth="1"/>
    <col min="3065" max="3065" width="17" style="148" customWidth="1"/>
    <col min="3066" max="3307" width="8.77734375" style="148"/>
    <col min="3308" max="3308" width="9.33203125" style="148" customWidth="1"/>
    <col min="3309" max="3309" width="11.33203125" style="148" customWidth="1"/>
    <col min="3310" max="3310" width="18.33203125" style="148" customWidth="1"/>
    <col min="3311" max="3311" width="36.33203125" style="148" customWidth="1"/>
    <col min="3312" max="3312" width="28.33203125" style="148" customWidth="1"/>
    <col min="3313" max="3314" width="6.109375" style="148" customWidth="1"/>
    <col min="3315" max="3315" width="12.33203125" style="148" customWidth="1"/>
    <col min="3316" max="3317" width="11.33203125" style="148" customWidth="1"/>
    <col min="3318" max="3319" width="8.33203125" style="148" customWidth="1"/>
    <col min="3320" max="3320" width="17.33203125" style="148" customWidth="1"/>
    <col min="3321" max="3321" width="17" style="148" customWidth="1"/>
    <col min="3322" max="3563" width="8.77734375" style="148"/>
    <col min="3564" max="3564" width="9.33203125" style="148" customWidth="1"/>
    <col min="3565" max="3565" width="11.33203125" style="148" customWidth="1"/>
    <col min="3566" max="3566" width="18.33203125" style="148" customWidth="1"/>
    <col min="3567" max="3567" width="36.33203125" style="148" customWidth="1"/>
    <col min="3568" max="3568" width="28.33203125" style="148" customWidth="1"/>
    <col min="3569" max="3570" width="6.109375" style="148" customWidth="1"/>
    <col min="3571" max="3571" width="12.33203125" style="148" customWidth="1"/>
    <col min="3572" max="3573" width="11.33203125" style="148" customWidth="1"/>
    <col min="3574" max="3575" width="8.33203125" style="148" customWidth="1"/>
    <col min="3576" max="3576" width="17.33203125" style="148" customWidth="1"/>
    <col min="3577" max="3577" width="17" style="148" customWidth="1"/>
    <col min="3578" max="3819" width="8.77734375" style="148"/>
    <col min="3820" max="3820" width="9.33203125" style="148" customWidth="1"/>
    <col min="3821" max="3821" width="11.33203125" style="148" customWidth="1"/>
    <col min="3822" max="3822" width="18.33203125" style="148" customWidth="1"/>
    <col min="3823" max="3823" width="36.33203125" style="148" customWidth="1"/>
    <col min="3824" max="3824" width="28.33203125" style="148" customWidth="1"/>
    <col min="3825" max="3826" width="6.109375" style="148" customWidth="1"/>
    <col min="3827" max="3827" width="12.33203125" style="148" customWidth="1"/>
    <col min="3828" max="3829" width="11.33203125" style="148" customWidth="1"/>
    <col min="3830" max="3831" width="8.33203125" style="148" customWidth="1"/>
    <col min="3832" max="3832" width="17.33203125" style="148" customWidth="1"/>
    <col min="3833" max="3833" width="17" style="148" customWidth="1"/>
    <col min="3834" max="4075" width="8.77734375" style="148"/>
    <col min="4076" max="4076" width="9.33203125" style="148" customWidth="1"/>
    <col min="4077" max="4077" width="11.33203125" style="148" customWidth="1"/>
    <col min="4078" max="4078" width="18.33203125" style="148" customWidth="1"/>
    <col min="4079" max="4079" width="36.33203125" style="148" customWidth="1"/>
    <col min="4080" max="4080" width="28.33203125" style="148" customWidth="1"/>
    <col min="4081" max="4082" width="6.109375" style="148" customWidth="1"/>
    <col min="4083" max="4083" width="12.33203125" style="148" customWidth="1"/>
    <col min="4084" max="4085" width="11.33203125" style="148" customWidth="1"/>
    <col min="4086" max="4087" width="8.33203125" style="148" customWidth="1"/>
    <col min="4088" max="4088" width="17.33203125" style="148" customWidth="1"/>
    <col min="4089" max="4089" width="17" style="148" customWidth="1"/>
    <col min="4090" max="4331" width="8.77734375" style="148"/>
    <col min="4332" max="4332" width="9.33203125" style="148" customWidth="1"/>
    <col min="4333" max="4333" width="11.33203125" style="148" customWidth="1"/>
    <col min="4334" max="4334" width="18.33203125" style="148" customWidth="1"/>
    <col min="4335" max="4335" width="36.33203125" style="148" customWidth="1"/>
    <col min="4336" max="4336" width="28.33203125" style="148" customWidth="1"/>
    <col min="4337" max="4338" width="6.109375" style="148" customWidth="1"/>
    <col min="4339" max="4339" width="12.33203125" style="148" customWidth="1"/>
    <col min="4340" max="4341" width="11.33203125" style="148" customWidth="1"/>
    <col min="4342" max="4343" width="8.33203125" style="148" customWidth="1"/>
    <col min="4344" max="4344" width="17.33203125" style="148" customWidth="1"/>
    <col min="4345" max="4345" width="17" style="148" customWidth="1"/>
    <col min="4346" max="4587" width="8.77734375" style="148"/>
    <col min="4588" max="4588" width="9.33203125" style="148" customWidth="1"/>
    <col min="4589" max="4589" width="11.33203125" style="148" customWidth="1"/>
    <col min="4590" max="4590" width="18.33203125" style="148" customWidth="1"/>
    <col min="4591" max="4591" width="36.33203125" style="148" customWidth="1"/>
    <col min="4592" max="4592" width="28.33203125" style="148" customWidth="1"/>
    <col min="4593" max="4594" width="6.109375" style="148" customWidth="1"/>
    <col min="4595" max="4595" width="12.33203125" style="148" customWidth="1"/>
    <col min="4596" max="4597" width="11.33203125" style="148" customWidth="1"/>
    <col min="4598" max="4599" width="8.33203125" style="148" customWidth="1"/>
    <col min="4600" max="4600" width="17.33203125" style="148" customWidth="1"/>
    <col min="4601" max="4601" width="17" style="148" customWidth="1"/>
    <col min="4602" max="4843" width="8.77734375" style="148"/>
    <col min="4844" max="4844" width="9.33203125" style="148" customWidth="1"/>
    <col min="4845" max="4845" width="11.33203125" style="148" customWidth="1"/>
    <col min="4846" max="4846" width="18.33203125" style="148" customWidth="1"/>
    <col min="4847" max="4847" width="36.33203125" style="148" customWidth="1"/>
    <col min="4848" max="4848" width="28.33203125" style="148" customWidth="1"/>
    <col min="4849" max="4850" width="6.109375" style="148" customWidth="1"/>
    <col min="4851" max="4851" width="12.33203125" style="148" customWidth="1"/>
    <col min="4852" max="4853" width="11.33203125" style="148" customWidth="1"/>
    <col min="4854" max="4855" width="8.33203125" style="148" customWidth="1"/>
    <col min="4856" max="4856" width="17.33203125" style="148" customWidth="1"/>
    <col min="4857" max="4857" width="17" style="148" customWidth="1"/>
    <col min="4858" max="5099" width="8.77734375" style="148"/>
    <col min="5100" max="5100" width="9.33203125" style="148" customWidth="1"/>
    <col min="5101" max="5101" width="11.33203125" style="148" customWidth="1"/>
    <col min="5102" max="5102" width="18.33203125" style="148" customWidth="1"/>
    <col min="5103" max="5103" width="36.33203125" style="148" customWidth="1"/>
    <col min="5104" max="5104" width="28.33203125" style="148" customWidth="1"/>
    <col min="5105" max="5106" width="6.109375" style="148" customWidth="1"/>
    <col min="5107" max="5107" width="12.33203125" style="148" customWidth="1"/>
    <col min="5108" max="5109" width="11.33203125" style="148" customWidth="1"/>
    <col min="5110" max="5111" width="8.33203125" style="148" customWidth="1"/>
    <col min="5112" max="5112" width="17.33203125" style="148" customWidth="1"/>
    <col min="5113" max="5113" width="17" style="148" customWidth="1"/>
    <col min="5114" max="5355" width="8.77734375" style="148"/>
    <col min="5356" max="5356" width="9.33203125" style="148" customWidth="1"/>
    <col min="5357" max="5357" width="11.33203125" style="148" customWidth="1"/>
    <col min="5358" max="5358" width="18.33203125" style="148" customWidth="1"/>
    <col min="5359" max="5359" width="36.33203125" style="148" customWidth="1"/>
    <col min="5360" max="5360" width="28.33203125" style="148" customWidth="1"/>
    <col min="5361" max="5362" width="6.109375" style="148" customWidth="1"/>
    <col min="5363" max="5363" width="12.33203125" style="148" customWidth="1"/>
    <col min="5364" max="5365" width="11.33203125" style="148" customWidth="1"/>
    <col min="5366" max="5367" width="8.33203125" style="148" customWidth="1"/>
    <col min="5368" max="5368" width="17.33203125" style="148" customWidth="1"/>
    <col min="5369" max="5369" width="17" style="148" customWidth="1"/>
    <col min="5370" max="5611" width="8.77734375" style="148"/>
    <col min="5612" max="5612" width="9.33203125" style="148" customWidth="1"/>
    <col min="5613" max="5613" width="11.33203125" style="148" customWidth="1"/>
    <col min="5614" max="5614" width="18.33203125" style="148" customWidth="1"/>
    <col min="5615" max="5615" width="36.33203125" style="148" customWidth="1"/>
    <col min="5616" max="5616" width="28.33203125" style="148" customWidth="1"/>
    <col min="5617" max="5618" width="6.109375" style="148" customWidth="1"/>
    <col min="5619" max="5619" width="12.33203125" style="148" customWidth="1"/>
    <col min="5620" max="5621" width="11.33203125" style="148" customWidth="1"/>
    <col min="5622" max="5623" width="8.33203125" style="148" customWidth="1"/>
    <col min="5624" max="5624" width="17.33203125" style="148" customWidth="1"/>
    <col min="5625" max="5625" width="17" style="148" customWidth="1"/>
    <col min="5626" max="5867" width="8.77734375" style="148"/>
    <col min="5868" max="5868" width="9.33203125" style="148" customWidth="1"/>
    <col min="5869" max="5869" width="11.33203125" style="148" customWidth="1"/>
    <col min="5870" max="5870" width="18.33203125" style="148" customWidth="1"/>
    <col min="5871" max="5871" width="36.33203125" style="148" customWidth="1"/>
    <col min="5872" max="5872" width="28.33203125" style="148" customWidth="1"/>
    <col min="5873" max="5874" width="6.109375" style="148" customWidth="1"/>
    <col min="5875" max="5875" width="12.33203125" style="148" customWidth="1"/>
    <col min="5876" max="5877" width="11.33203125" style="148" customWidth="1"/>
    <col min="5878" max="5879" width="8.33203125" style="148" customWidth="1"/>
    <col min="5880" max="5880" width="17.33203125" style="148" customWidth="1"/>
    <col min="5881" max="5881" width="17" style="148" customWidth="1"/>
    <col min="5882" max="6123" width="8.77734375" style="148"/>
    <col min="6124" max="6124" width="9.33203125" style="148" customWidth="1"/>
    <col min="6125" max="6125" width="11.33203125" style="148" customWidth="1"/>
    <col min="6126" max="6126" width="18.33203125" style="148" customWidth="1"/>
    <col min="6127" max="6127" width="36.33203125" style="148" customWidth="1"/>
    <col min="6128" max="6128" width="28.33203125" style="148" customWidth="1"/>
    <col min="6129" max="6130" width="6.109375" style="148" customWidth="1"/>
    <col min="6131" max="6131" width="12.33203125" style="148" customWidth="1"/>
    <col min="6132" max="6133" width="11.33203125" style="148" customWidth="1"/>
    <col min="6134" max="6135" width="8.33203125" style="148" customWidth="1"/>
    <col min="6136" max="6136" width="17.33203125" style="148" customWidth="1"/>
    <col min="6137" max="6137" width="17" style="148" customWidth="1"/>
    <col min="6138" max="6379" width="8.77734375" style="148"/>
    <col min="6380" max="6380" width="9.33203125" style="148" customWidth="1"/>
    <col min="6381" max="6381" width="11.33203125" style="148" customWidth="1"/>
    <col min="6382" max="6382" width="18.33203125" style="148" customWidth="1"/>
    <col min="6383" max="6383" width="36.33203125" style="148" customWidth="1"/>
    <col min="6384" max="6384" width="28.33203125" style="148" customWidth="1"/>
    <col min="6385" max="6386" width="6.109375" style="148" customWidth="1"/>
    <col min="6387" max="6387" width="12.33203125" style="148" customWidth="1"/>
    <col min="6388" max="6389" width="11.33203125" style="148" customWidth="1"/>
    <col min="6390" max="6391" width="8.33203125" style="148" customWidth="1"/>
    <col min="6392" max="6392" width="17.33203125" style="148" customWidth="1"/>
    <col min="6393" max="6393" width="17" style="148" customWidth="1"/>
    <col min="6394" max="6635" width="8.77734375" style="148"/>
    <col min="6636" max="6636" width="9.33203125" style="148" customWidth="1"/>
    <col min="6637" max="6637" width="11.33203125" style="148" customWidth="1"/>
    <col min="6638" max="6638" width="18.33203125" style="148" customWidth="1"/>
    <col min="6639" max="6639" width="36.33203125" style="148" customWidth="1"/>
    <col min="6640" max="6640" width="28.33203125" style="148" customWidth="1"/>
    <col min="6641" max="6642" width="6.109375" style="148" customWidth="1"/>
    <col min="6643" max="6643" width="12.33203125" style="148" customWidth="1"/>
    <col min="6644" max="6645" width="11.33203125" style="148" customWidth="1"/>
    <col min="6646" max="6647" width="8.33203125" style="148" customWidth="1"/>
    <col min="6648" max="6648" width="17.33203125" style="148" customWidth="1"/>
    <col min="6649" max="6649" width="17" style="148" customWidth="1"/>
    <col min="6650" max="6891" width="8.77734375" style="148"/>
    <col min="6892" max="6892" width="9.33203125" style="148" customWidth="1"/>
    <col min="6893" max="6893" width="11.33203125" style="148" customWidth="1"/>
    <col min="6894" max="6894" width="18.33203125" style="148" customWidth="1"/>
    <col min="6895" max="6895" width="36.33203125" style="148" customWidth="1"/>
    <col min="6896" max="6896" width="28.33203125" style="148" customWidth="1"/>
    <col min="6897" max="6898" width="6.109375" style="148" customWidth="1"/>
    <col min="6899" max="6899" width="12.33203125" style="148" customWidth="1"/>
    <col min="6900" max="6901" width="11.33203125" style="148" customWidth="1"/>
    <col min="6902" max="6903" width="8.33203125" style="148" customWidth="1"/>
    <col min="6904" max="6904" width="17.33203125" style="148" customWidth="1"/>
    <col min="6905" max="6905" width="17" style="148" customWidth="1"/>
    <col min="6906" max="7147" width="8.77734375" style="148"/>
    <col min="7148" max="7148" width="9.33203125" style="148" customWidth="1"/>
    <col min="7149" max="7149" width="11.33203125" style="148" customWidth="1"/>
    <col min="7150" max="7150" width="18.33203125" style="148" customWidth="1"/>
    <col min="7151" max="7151" width="36.33203125" style="148" customWidth="1"/>
    <col min="7152" max="7152" width="28.33203125" style="148" customWidth="1"/>
    <col min="7153" max="7154" width="6.109375" style="148" customWidth="1"/>
    <col min="7155" max="7155" width="12.33203125" style="148" customWidth="1"/>
    <col min="7156" max="7157" width="11.33203125" style="148" customWidth="1"/>
    <col min="7158" max="7159" width="8.33203125" style="148" customWidth="1"/>
    <col min="7160" max="7160" width="17.33203125" style="148" customWidth="1"/>
    <col min="7161" max="7161" width="17" style="148" customWidth="1"/>
    <col min="7162" max="7403" width="8.77734375" style="148"/>
    <col min="7404" max="7404" width="9.33203125" style="148" customWidth="1"/>
    <col min="7405" max="7405" width="11.33203125" style="148" customWidth="1"/>
    <col min="7406" max="7406" width="18.33203125" style="148" customWidth="1"/>
    <col min="7407" max="7407" width="36.33203125" style="148" customWidth="1"/>
    <col min="7408" max="7408" width="28.33203125" style="148" customWidth="1"/>
    <col min="7409" max="7410" width="6.109375" style="148" customWidth="1"/>
    <col min="7411" max="7411" width="12.33203125" style="148" customWidth="1"/>
    <col min="7412" max="7413" width="11.33203125" style="148" customWidth="1"/>
    <col min="7414" max="7415" width="8.33203125" style="148" customWidth="1"/>
    <col min="7416" max="7416" width="17.33203125" style="148" customWidth="1"/>
    <col min="7417" max="7417" width="17" style="148" customWidth="1"/>
    <col min="7418" max="7659" width="8.77734375" style="148"/>
    <col min="7660" max="7660" width="9.33203125" style="148" customWidth="1"/>
    <col min="7661" max="7661" width="11.33203125" style="148" customWidth="1"/>
    <col min="7662" max="7662" width="18.33203125" style="148" customWidth="1"/>
    <col min="7663" max="7663" width="36.33203125" style="148" customWidth="1"/>
    <col min="7664" max="7664" width="28.33203125" style="148" customWidth="1"/>
    <col min="7665" max="7666" width="6.109375" style="148" customWidth="1"/>
    <col min="7667" max="7667" width="12.33203125" style="148" customWidth="1"/>
    <col min="7668" max="7669" width="11.33203125" style="148" customWidth="1"/>
    <col min="7670" max="7671" width="8.33203125" style="148" customWidth="1"/>
    <col min="7672" max="7672" width="17.33203125" style="148" customWidth="1"/>
    <col min="7673" max="7673" width="17" style="148" customWidth="1"/>
    <col min="7674" max="7915" width="8.77734375" style="148"/>
    <col min="7916" max="7916" width="9.33203125" style="148" customWidth="1"/>
    <col min="7917" max="7917" width="11.33203125" style="148" customWidth="1"/>
    <col min="7918" max="7918" width="18.33203125" style="148" customWidth="1"/>
    <col min="7919" max="7919" width="36.33203125" style="148" customWidth="1"/>
    <col min="7920" max="7920" width="28.33203125" style="148" customWidth="1"/>
    <col min="7921" max="7922" width="6.109375" style="148" customWidth="1"/>
    <col min="7923" max="7923" width="12.33203125" style="148" customWidth="1"/>
    <col min="7924" max="7925" width="11.33203125" style="148" customWidth="1"/>
    <col min="7926" max="7927" width="8.33203125" style="148" customWidth="1"/>
    <col min="7928" max="7928" width="17.33203125" style="148" customWidth="1"/>
    <col min="7929" max="7929" width="17" style="148" customWidth="1"/>
    <col min="7930" max="8171" width="8.77734375" style="148"/>
    <col min="8172" max="8172" width="9.33203125" style="148" customWidth="1"/>
    <col min="8173" max="8173" width="11.33203125" style="148" customWidth="1"/>
    <col min="8174" max="8174" width="18.33203125" style="148" customWidth="1"/>
    <col min="8175" max="8175" width="36.33203125" style="148" customWidth="1"/>
    <col min="8176" max="8176" width="28.33203125" style="148" customWidth="1"/>
    <col min="8177" max="8178" width="6.109375" style="148" customWidth="1"/>
    <col min="8179" max="8179" width="12.33203125" style="148" customWidth="1"/>
    <col min="8180" max="8181" width="11.33203125" style="148" customWidth="1"/>
    <col min="8182" max="8183" width="8.33203125" style="148" customWidth="1"/>
    <col min="8184" max="8184" width="17.33203125" style="148" customWidth="1"/>
    <col min="8185" max="8185" width="17" style="148" customWidth="1"/>
    <col min="8186" max="8427" width="8.77734375" style="148"/>
    <col min="8428" max="8428" width="9.33203125" style="148" customWidth="1"/>
    <col min="8429" max="8429" width="11.33203125" style="148" customWidth="1"/>
    <col min="8430" max="8430" width="18.33203125" style="148" customWidth="1"/>
    <col min="8431" max="8431" width="36.33203125" style="148" customWidth="1"/>
    <col min="8432" max="8432" width="28.33203125" style="148" customWidth="1"/>
    <col min="8433" max="8434" width="6.109375" style="148" customWidth="1"/>
    <col min="8435" max="8435" width="12.33203125" style="148" customWidth="1"/>
    <col min="8436" max="8437" width="11.33203125" style="148" customWidth="1"/>
    <col min="8438" max="8439" width="8.33203125" style="148" customWidth="1"/>
    <col min="8440" max="8440" width="17.33203125" style="148" customWidth="1"/>
    <col min="8441" max="8441" width="17" style="148" customWidth="1"/>
    <col min="8442" max="8683" width="8.77734375" style="148"/>
    <col min="8684" max="8684" width="9.33203125" style="148" customWidth="1"/>
    <col min="8685" max="8685" width="11.33203125" style="148" customWidth="1"/>
    <col min="8686" max="8686" width="18.33203125" style="148" customWidth="1"/>
    <col min="8687" max="8687" width="36.33203125" style="148" customWidth="1"/>
    <col min="8688" max="8688" width="28.33203125" style="148" customWidth="1"/>
    <col min="8689" max="8690" width="6.109375" style="148" customWidth="1"/>
    <col min="8691" max="8691" width="12.33203125" style="148" customWidth="1"/>
    <col min="8692" max="8693" width="11.33203125" style="148" customWidth="1"/>
    <col min="8694" max="8695" width="8.33203125" style="148" customWidth="1"/>
    <col min="8696" max="8696" width="17.33203125" style="148" customWidth="1"/>
    <col min="8697" max="8697" width="17" style="148" customWidth="1"/>
    <col min="8698" max="8939" width="8.77734375" style="148"/>
    <col min="8940" max="8940" width="9.33203125" style="148" customWidth="1"/>
    <col min="8941" max="8941" width="11.33203125" style="148" customWidth="1"/>
    <col min="8942" max="8942" width="18.33203125" style="148" customWidth="1"/>
    <col min="8943" max="8943" width="36.33203125" style="148" customWidth="1"/>
    <col min="8944" max="8944" width="28.33203125" style="148" customWidth="1"/>
    <col min="8945" max="8946" width="6.109375" style="148" customWidth="1"/>
    <col min="8947" max="8947" width="12.33203125" style="148" customWidth="1"/>
    <col min="8948" max="8949" width="11.33203125" style="148" customWidth="1"/>
    <col min="8950" max="8951" width="8.33203125" style="148" customWidth="1"/>
    <col min="8952" max="8952" width="17.33203125" style="148" customWidth="1"/>
    <col min="8953" max="8953" width="17" style="148" customWidth="1"/>
    <col min="8954" max="9195" width="8.77734375" style="148"/>
    <col min="9196" max="9196" width="9.33203125" style="148" customWidth="1"/>
    <col min="9197" max="9197" width="11.33203125" style="148" customWidth="1"/>
    <col min="9198" max="9198" width="18.33203125" style="148" customWidth="1"/>
    <col min="9199" max="9199" width="36.33203125" style="148" customWidth="1"/>
    <col min="9200" max="9200" width="28.33203125" style="148" customWidth="1"/>
    <col min="9201" max="9202" width="6.109375" style="148" customWidth="1"/>
    <col min="9203" max="9203" width="12.33203125" style="148" customWidth="1"/>
    <col min="9204" max="9205" width="11.33203125" style="148" customWidth="1"/>
    <col min="9206" max="9207" width="8.33203125" style="148" customWidth="1"/>
    <col min="9208" max="9208" width="17.33203125" style="148" customWidth="1"/>
    <col min="9209" max="9209" width="17" style="148" customWidth="1"/>
    <col min="9210" max="9451" width="8.77734375" style="148"/>
    <col min="9452" max="9452" width="9.33203125" style="148" customWidth="1"/>
    <col min="9453" max="9453" width="11.33203125" style="148" customWidth="1"/>
    <col min="9454" max="9454" width="18.33203125" style="148" customWidth="1"/>
    <col min="9455" max="9455" width="36.33203125" style="148" customWidth="1"/>
    <col min="9456" max="9456" width="28.33203125" style="148" customWidth="1"/>
    <col min="9457" max="9458" width="6.109375" style="148" customWidth="1"/>
    <col min="9459" max="9459" width="12.33203125" style="148" customWidth="1"/>
    <col min="9460" max="9461" width="11.33203125" style="148" customWidth="1"/>
    <col min="9462" max="9463" width="8.33203125" style="148" customWidth="1"/>
    <col min="9464" max="9464" width="17.33203125" style="148" customWidth="1"/>
    <col min="9465" max="9465" width="17" style="148" customWidth="1"/>
    <col min="9466" max="9707" width="8.77734375" style="148"/>
    <col min="9708" max="9708" width="9.33203125" style="148" customWidth="1"/>
    <col min="9709" max="9709" width="11.33203125" style="148" customWidth="1"/>
    <col min="9710" max="9710" width="18.33203125" style="148" customWidth="1"/>
    <col min="9711" max="9711" width="36.33203125" style="148" customWidth="1"/>
    <col min="9712" max="9712" width="28.33203125" style="148" customWidth="1"/>
    <col min="9713" max="9714" width="6.109375" style="148" customWidth="1"/>
    <col min="9715" max="9715" width="12.33203125" style="148" customWidth="1"/>
    <col min="9716" max="9717" width="11.33203125" style="148" customWidth="1"/>
    <col min="9718" max="9719" width="8.33203125" style="148" customWidth="1"/>
    <col min="9720" max="9720" width="17.33203125" style="148" customWidth="1"/>
    <col min="9721" max="9721" width="17" style="148" customWidth="1"/>
    <col min="9722" max="9963" width="8.77734375" style="148"/>
    <col min="9964" max="9964" width="9.33203125" style="148" customWidth="1"/>
    <col min="9965" max="9965" width="11.33203125" style="148" customWidth="1"/>
    <col min="9966" max="9966" width="18.33203125" style="148" customWidth="1"/>
    <col min="9967" max="9967" width="36.33203125" style="148" customWidth="1"/>
    <col min="9968" max="9968" width="28.33203125" style="148" customWidth="1"/>
    <col min="9969" max="9970" width="6.109375" style="148" customWidth="1"/>
    <col min="9971" max="9971" width="12.33203125" style="148" customWidth="1"/>
    <col min="9972" max="9973" width="11.33203125" style="148" customWidth="1"/>
    <col min="9974" max="9975" width="8.33203125" style="148" customWidth="1"/>
    <col min="9976" max="9976" width="17.33203125" style="148" customWidth="1"/>
    <col min="9977" max="9977" width="17" style="148" customWidth="1"/>
    <col min="9978" max="10219" width="8.77734375" style="148"/>
    <col min="10220" max="10220" width="9.33203125" style="148" customWidth="1"/>
    <col min="10221" max="10221" width="11.33203125" style="148" customWidth="1"/>
    <col min="10222" max="10222" width="18.33203125" style="148" customWidth="1"/>
    <col min="10223" max="10223" width="36.33203125" style="148" customWidth="1"/>
    <col min="10224" max="10224" width="28.33203125" style="148" customWidth="1"/>
    <col min="10225" max="10226" width="6.109375" style="148" customWidth="1"/>
    <col min="10227" max="10227" width="12.33203125" style="148" customWidth="1"/>
    <col min="10228" max="10229" width="11.33203125" style="148" customWidth="1"/>
    <col min="10230" max="10231" width="8.33203125" style="148" customWidth="1"/>
    <col min="10232" max="10232" width="17.33203125" style="148" customWidth="1"/>
    <col min="10233" max="10233" width="17" style="148" customWidth="1"/>
    <col min="10234" max="10475" width="8.77734375" style="148"/>
    <col min="10476" max="10476" width="9.33203125" style="148" customWidth="1"/>
    <col min="10477" max="10477" width="11.33203125" style="148" customWidth="1"/>
    <col min="10478" max="10478" width="18.33203125" style="148" customWidth="1"/>
    <col min="10479" max="10479" width="36.33203125" style="148" customWidth="1"/>
    <col min="10480" max="10480" width="28.33203125" style="148" customWidth="1"/>
    <col min="10481" max="10482" width="6.109375" style="148" customWidth="1"/>
    <col min="10483" max="10483" width="12.33203125" style="148" customWidth="1"/>
    <col min="10484" max="10485" width="11.33203125" style="148" customWidth="1"/>
    <col min="10486" max="10487" width="8.33203125" style="148" customWidth="1"/>
    <col min="10488" max="10488" width="17.33203125" style="148" customWidth="1"/>
    <col min="10489" max="10489" width="17" style="148" customWidth="1"/>
    <col min="10490" max="10731" width="8.77734375" style="148"/>
    <col min="10732" max="10732" width="9.33203125" style="148" customWidth="1"/>
    <col min="10733" max="10733" width="11.33203125" style="148" customWidth="1"/>
    <col min="10734" max="10734" width="18.33203125" style="148" customWidth="1"/>
    <col min="10735" max="10735" width="36.33203125" style="148" customWidth="1"/>
    <col min="10736" max="10736" width="28.33203125" style="148" customWidth="1"/>
    <col min="10737" max="10738" width="6.109375" style="148" customWidth="1"/>
    <col min="10739" max="10739" width="12.33203125" style="148" customWidth="1"/>
    <col min="10740" max="10741" width="11.33203125" style="148" customWidth="1"/>
    <col min="10742" max="10743" width="8.33203125" style="148" customWidth="1"/>
    <col min="10744" max="10744" width="17.33203125" style="148" customWidth="1"/>
    <col min="10745" max="10745" width="17" style="148" customWidth="1"/>
    <col min="10746" max="10987" width="8.77734375" style="148"/>
    <col min="10988" max="10988" width="9.33203125" style="148" customWidth="1"/>
    <col min="10989" max="10989" width="11.33203125" style="148" customWidth="1"/>
    <col min="10990" max="10990" width="18.33203125" style="148" customWidth="1"/>
    <col min="10991" max="10991" width="36.33203125" style="148" customWidth="1"/>
    <col min="10992" max="10992" width="28.33203125" style="148" customWidth="1"/>
    <col min="10993" max="10994" width="6.109375" style="148" customWidth="1"/>
    <col min="10995" max="10995" width="12.33203125" style="148" customWidth="1"/>
    <col min="10996" max="10997" width="11.33203125" style="148" customWidth="1"/>
    <col min="10998" max="10999" width="8.33203125" style="148" customWidth="1"/>
    <col min="11000" max="11000" width="17.33203125" style="148" customWidth="1"/>
    <col min="11001" max="11001" width="17" style="148" customWidth="1"/>
    <col min="11002" max="11243" width="8.77734375" style="148"/>
    <col min="11244" max="11244" width="9.33203125" style="148" customWidth="1"/>
    <col min="11245" max="11245" width="11.33203125" style="148" customWidth="1"/>
    <col min="11246" max="11246" width="18.33203125" style="148" customWidth="1"/>
    <col min="11247" max="11247" width="36.33203125" style="148" customWidth="1"/>
    <col min="11248" max="11248" width="28.33203125" style="148" customWidth="1"/>
    <col min="11249" max="11250" width="6.109375" style="148" customWidth="1"/>
    <col min="11251" max="11251" width="12.33203125" style="148" customWidth="1"/>
    <col min="11252" max="11253" width="11.33203125" style="148" customWidth="1"/>
    <col min="11254" max="11255" width="8.33203125" style="148" customWidth="1"/>
    <col min="11256" max="11256" width="17.33203125" style="148" customWidth="1"/>
    <col min="11257" max="11257" width="17" style="148" customWidth="1"/>
    <col min="11258" max="11499" width="8.77734375" style="148"/>
    <col min="11500" max="11500" width="9.33203125" style="148" customWidth="1"/>
    <col min="11501" max="11501" width="11.33203125" style="148" customWidth="1"/>
    <col min="11502" max="11502" width="18.33203125" style="148" customWidth="1"/>
    <col min="11503" max="11503" width="36.33203125" style="148" customWidth="1"/>
    <col min="11504" max="11504" width="28.33203125" style="148" customWidth="1"/>
    <col min="11505" max="11506" width="6.109375" style="148" customWidth="1"/>
    <col min="11507" max="11507" width="12.33203125" style="148" customWidth="1"/>
    <col min="11508" max="11509" width="11.33203125" style="148" customWidth="1"/>
    <col min="11510" max="11511" width="8.33203125" style="148" customWidth="1"/>
    <col min="11512" max="11512" width="17.33203125" style="148" customWidth="1"/>
    <col min="11513" max="11513" width="17" style="148" customWidth="1"/>
    <col min="11514" max="11755" width="8.77734375" style="148"/>
    <col min="11756" max="11756" width="9.33203125" style="148" customWidth="1"/>
    <col min="11757" max="11757" width="11.33203125" style="148" customWidth="1"/>
    <col min="11758" max="11758" width="18.33203125" style="148" customWidth="1"/>
    <col min="11759" max="11759" width="36.33203125" style="148" customWidth="1"/>
    <col min="11760" max="11760" width="28.33203125" style="148" customWidth="1"/>
    <col min="11761" max="11762" width="6.109375" style="148" customWidth="1"/>
    <col min="11763" max="11763" width="12.33203125" style="148" customWidth="1"/>
    <col min="11764" max="11765" width="11.33203125" style="148" customWidth="1"/>
    <col min="11766" max="11767" width="8.33203125" style="148" customWidth="1"/>
    <col min="11768" max="11768" width="17.33203125" style="148" customWidth="1"/>
    <col min="11769" max="11769" width="17" style="148" customWidth="1"/>
    <col min="11770" max="12011" width="8.77734375" style="148"/>
    <col min="12012" max="12012" width="9.33203125" style="148" customWidth="1"/>
    <col min="12013" max="12013" width="11.33203125" style="148" customWidth="1"/>
    <col min="12014" max="12014" width="18.33203125" style="148" customWidth="1"/>
    <col min="12015" max="12015" width="36.33203125" style="148" customWidth="1"/>
    <col min="12016" max="12016" width="28.33203125" style="148" customWidth="1"/>
    <col min="12017" max="12018" width="6.109375" style="148" customWidth="1"/>
    <col min="12019" max="12019" width="12.33203125" style="148" customWidth="1"/>
    <col min="12020" max="12021" width="11.33203125" style="148" customWidth="1"/>
    <col min="12022" max="12023" width="8.33203125" style="148" customWidth="1"/>
    <col min="12024" max="12024" width="17.33203125" style="148" customWidth="1"/>
    <col min="12025" max="12025" width="17" style="148" customWidth="1"/>
    <col min="12026" max="12267" width="8.77734375" style="148"/>
    <col min="12268" max="12268" width="9.33203125" style="148" customWidth="1"/>
    <col min="12269" max="12269" width="11.33203125" style="148" customWidth="1"/>
    <col min="12270" max="12270" width="18.33203125" style="148" customWidth="1"/>
    <col min="12271" max="12271" width="36.33203125" style="148" customWidth="1"/>
    <col min="12272" max="12272" width="28.33203125" style="148" customWidth="1"/>
    <col min="12273" max="12274" width="6.109375" style="148" customWidth="1"/>
    <col min="12275" max="12275" width="12.33203125" style="148" customWidth="1"/>
    <col min="12276" max="12277" width="11.33203125" style="148" customWidth="1"/>
    <col min="12278" max="12279" width="8.33203125" style="148" customWidth="1"/>
    <col min="12280" max="12280" width="17.33203125" style="148" customWidth="1"/>
    <col min="12281" max="12281" width="17" style="148" customWidth="1"/>
    <col min="12282" max="12523" width="8.77734375" style="148"/>
    <col min="12524" max="12524" width="9.33203125" style="148" customWidth="1"/>
    <col min="12525" max="12525" width="11.33203125" style="148" customWidth="1"/>
    <col min="12526" max="12526" width="18.33203125" style="148" customWidth="1"/>
    <col min="12527" max="12527" width="36.33203125" style="148" customWidth="1"/>
    <col min="12528" max="12528" width="28.33203125" style="148" customWidth="1"/>
    <col min="12529" max="12530" width="6.109375" style="148" customWidth="1"/>
    <col min="12531" max="12531" width="12.33203125" style="148" customWidth="1"/>
    <col min="12532" max="12533" width="11.33203125" style="148" customWidth="1"/>
    <col min="12534" max="12535" width="8.33203125" style="148" customWidth="1"/>
    <col min="12536" max="12536" width="17.33203125" style="148" customWidth="1"/>
    <col min="12537" max="12537" width="17" style="148" customWidth="1"/>
    <col min="12538" max="12779" width="8.77734375" style="148"/>
    <col min="12780" max="12780" width="9.33203125" style="148" customWidth="1"/>
    <col min="12781" max="12781" width="11.33203125" style="148" customWidth="1"/>
    <col min="12782" max="12782" width="18.33203125" style="148" customWidth="1"/>
    <col min="12783" max="12783" width="36.33203125" style="148" customWidth="1"/>
    <col min="12784" max="12784" width="28.33203125" style="148" customWidth="1"/>
    <col min="12785" max="12786" width="6.109375" style="148" customWidth="1"/>
    <col min="12787" max="12787" width="12.33203125" style="148" customWidth="1"/>
    <col min="12788" max="12789" width="11.33203125" style="148" customWidth="1"/>
    <col min="12790" max="12791" width="8.33203125" style="148" customWidth="1"/>
    <col min="12792" max="12792" width="17.33203125" style="148" customWidth="1"/>
    <col min="12793" max="12793" width="17" style="148" customWidth="1"/>
    <col min="12794" max="13035" width="8.77734375" style="148"/>
    <col min="13036" max="13036" width="9.33203125" style="148" customWidth="1"/>
    <col min="13037" max="13037" width="11.33203125" style="148" customWidth="1"/>
    <col min="13038" max="13038" width="18.33203125" style="148" customWidth="1"/>
    <col min="13039" max="13039" width="36.33203125" style="148" customWidth="1"/>
    <col min="13040" max="13040" width="28.33203125" style="148" customWidth="1"/>
    <col min="13041" max="13042" width="6.109375" style="148" customWidth="1"/>
    <col min="13043" max="13043" width="12.33203125" style="148" customWidth="1"/>
    <col min="13044" max="13045" width="11.33203125" style="148" customWidth="1"/>
    <col min="13046" max="13047" width="8.33203125" style="148" customWidth="1"/>
    <col min="13048" max="13048" width="17.33203125" style="148" customWidth="1"/>
    <col min="13049" max="13049" width="17" style="148" customWidth="1"/>
    <col min="13050" max="13291" width="8.77734375" style="148"/>
    <col min="13292" max="13292" width="9.33203125" style="148" customWidth="1"/>
    <col min="13293" max="13293" width="11.33203125" style="148" customWidth="1"/>
    <col min="13294" max="13294" width="18.33203125" style="148" customWidth="1"/>
    <col min="13295" max="13295" width="36.33203125" style="148" customWidth="1"/>
    <col min="13296" max="13296" width="28.33203125" style="148" customWidth="1"/>
    <col min="13297" max="13298" width="6.109375" style="148" customWidth="1"/>
    <col min="13299" max="13299" width="12.33203125" style="148" customWidth="1"/>
    <col min="13300" max="13301" width="11.33203125" style="148" customWidth="1"/>
    <col min="13302" max="13303" width="8.33203125" style="148" customWidth="1"/>
    <col min="13304" max="13304" width="17.33203125" style="148" customWidth="1"/>
    <col min="13305" max="13305" width="17" style="148" customWidth="1"/>
    <col min="13306" max="13547" width="8.77734375" style="148"/>
    <col min="13548" max="13548" width="9.33203125" style="148" customWidth="1"/>
    <col min="13549" max="13549" width="11.33203125" style="148" customWidth="1"/>
    <col min="13550" max="13550" width="18.33203125" style="148" customWidth="1"/>
    <col min="13551" max="13551" width="36.33203125" style="148" customWidth="1"/>
    <col min="13552" max="13552" width="28.33203125" style="148" customWidth="1"/>
    <col min="13553" max="13554" width="6.109375" style="148" customWidth="1"/>
    <col min="13555" max="13555" width="12.33203125" style="148" customWidth="1"/>
    <col min="13556" max="13557" width="11.33203125" style="148" customWidth="1"/>
    <col min="13558" max="13559" width="8.33203125" style="148" customWidth="1"/>
    <col min="13560" max="13560" width="17.33203125" style="148" customWidth="1"/>
    <col min="13561" max="13561" width="17" style="148" customWidth="1"/>
    <col min="13562" max="13803" width="8.77734375" style="148"/>
    <col min="13804" max="13804" width="9.33203125" style="148" customWidth="1"/>
    <col min="13805" max="13805" width="11.33203125" style="148" customWidth="1"/>
    <col min="13806" max="13806" width="18.33203125" style="148" customWidth="1"/>
    <col min="13807" max="13807" width="36.33203125" style="148" customWidth="1"/>
    <col min="13808" max="13808" width="28.33203125" style="148" customWidth="1"/>
    <col min="13809" max="13810" width="6.109375" style="148" customWidth="1"/>
    <col min="13811" max="13811" width="12.33203125" style="148" customWidth="1"/>
    <col min="13812" max="13813" width="11.33203125" style="148" customWidth="1"/>
    <col min="13814" max="13815" width="8.33203125" style="148" customWidth="1"/>
    <col min="13816" max="13816" width="17.33203125" style="148" customWidth="1"/>
    <col min="13817" max="13817" width="17" style="148" customWidth="1"/>
    <col min="13818" max="14059" width="8.77734375" style="148"/>
    <col min="14060" max="14060" width="9.33203125" style="148" customWidth="1"/>
    <col min="14061" max="14061" width="11.33203125" style="148" customWidth="1"/>
    <col min="14062" max="14062" width="18.33203125" style="148" customWidth="1"/>
    <col min="14063" max="14063" width="36.33203125" style="148" customWidth="1"/>
    <col min="14064" max="14064" width="28.33203125" style="148" customWidth="1"/>
    <col min="14065" max="14066" width="6.109375" style="148" customWidth="1"/>
    <col min="14067" max="14067" width="12.33203125" style="148" customWidth="1"/>
    <col min="14068" max="14069" width="11.33203125" style="148" customWidth="1"/>
    <col min="14070" max="14071" width="8.33203125" style="148" customWidth="1"/>
    <col min="14072" max="14072" width="17.33203125" style="148" customWidth="1"/>
    <col min="14073" max="14073" width="17" style="148" customWidth="1"/>
    <col min="14074" max="14315" width="8.77734375" style="148"/>
    <col min="14316" max="14316" width="9.33203125" style="148" customWidth="1"/>
    <col min="14317" max="14317" width="11.33203125" style="148" customWidth="1"/>
    <col min="14318" max="14318" width="18.33203125" style="148" customWidth="1"/>
    <col min="14319" max="14319" width="36.33203125" style="148" customWidth="1"/>
    <col min="14320" max="14320" width="28.33203125" style="148" customWidth="1"/>
    <col min="14321" max="14322" width="6.109375" style="148" customWidth="1"/>
    <col min="14323" max="14323" width="12.33203125" style="148" customWidth="1"/>
    <col min="14324" max="14325" width="11.33203125" style="148" customWidth="1"/>
    <col min="14326" max="14327" width="8.33203125" style="148" customWidth="1"/>
    <col min="14328" max="14328" width="17.33203125" style="148" customWidth="1"/>
    <col min="14329" max="14329" width="17" style="148" customWidth="1"/>
    <col min="14330" max="14571" width="8.77734375" style="148"/>
    <col min="14572" max="14572" width="9.33203125" style="148" customWidth="1"/>
    <col min="14573" max="14573" width="11.33203125" style="148" customWidth="1"/>
    <col min="14574" max="14574" width="18.33203125" style="148" customWidth="1"/>
    <col min="14575" max="14575" width="36.33203125" style="148" customWidth="1"/>
    <col min="14576" max="14576" width="28.33203125" style="148" customWidth="1"/>
    <col min="14577" max="14578" width="6.109375" style="148" customWidth="1"/>
    <col min="14579" max="14579" width="12.33203125" style="148" customWidth="1"/>
    <col min="14580" max="14581" width="11.33203125" style="148" customWidth="1"/>
    <col min="14582" max="14583" width="8.33203125" style="148" customWidth="1"/>
    <col min="14584" max="14584" width="17.33203125" style="148" customWidth="1"/>
    <col min="14585" max="14585" width="17" style="148" customWidth="1"/>
    <col min="14586" max="14827" width="8.77734375" style="148"/>
    <col min="14828" max="14828" width="9.33203125" style="148" customWidth="1"/>
    <col min="14829" max="14829" width="11.33203125" style="148" customWidth="1"/>
    <col min="14830" max="14830" width="18.33203125" style="148" customWidth="1"/>
    <col min="14831" max="14831" width="36.33203125" style="148" customWidth="1"/>
    <col min="14832" max="14832" width="28.33203125" style="148" customWidth="1"/>
    <col min="14833" max="14834" width="6.109375" style="148" customWidth="1"/>
    <col min="14835" max="14835" width="12.33203125" style="148" customWidth="1"/>
    <col min="14836" max="14837" width="11.33203125" style="148" customWidth="1"/>
    <col min="14838" max="14839" width="8.33203125" style="148" customWidth="1"/>
    <col min="14840" max="14840" width="17.33203125" style="148" customWidth="1"/>
    <col min="14841" max="14841" width="17" style="148" customWidth="1"/>
    <col min="14842" max="15083" width="8.77734375" style="148"/>
    <col min="15084" max="15084" width="9.33203125" style="148" customWidth="1"/>
    <col min="15085" max="15085" width="11.33203125" style="148" customWidth="1"/>
    <col min="15086" max="15086" width="18.33203125" style="148" customWidth="1"/>
    <col min="15087" max="15087" width="36.33203125" style="148" customWidth="1"/>
    <col min="15088" max="15088" width="28.33203125" style="148" customWidth="1"/>
    <col min="15089" max="15090" width="6.109375" style="148" customWidth="1"/>
    <col min="15091" max="15091" width="12.33203125" style="148" customWidth="1"/>
    <col min="15092" max="15093" width="11.33203125" style="148" customWidth="1"/>
    <col min="15094" max="15095" width="8.33203125" style="148" customWidth="1"/>
    <col min="15096" max="15096" width="17.33203125" style="148" customWidth="1"/>
    <col min="15097" max="15097" width="17" style="148" customWidth="1"/>
    <col min="15098" max="15339" width="8.77734375" style="148"/>
    <col min="15340" max="15340" width="9.33203125" style="148" customWidth="1"/>
    <col min="15341" max="15341" width="11.33203125" style="148" customWidth="1"/>
    <col min="15342" max="15342" width="18.33203125" style="148" customWidth="1"/>
    <col min="15343" max="15343" width="36.33203125" style="148" customWidth="1"/>
    <col min="15344" max="15344" width="28.33203125" style="148" customWidth="1"/>
    <col min="15345" max="15346" width="6.109375" style="148" customWidth="1"/>
    <col min="15347" max="15347" width="12.33203125" style="148" customWidth="1"/>
    <col min="15348" max="15349" width="11.33203125" style="148" customWidth="1"/>
    <col min="15350" max="15351" width="8.33203125" style="148" customWidth="1"/>
    <col min="15352" max="15352" width="17.33203125" style="148" customWidth="1"/>
    <col min="15353" max="15353" width="17" style="148" customWidth="1"/>
    <col min="15354" max="15595" width="8.77734375" style="148"/>
    <col min="15596" max="15596" width="9.33203125" style="148" customWidth="1"/>
    <col min="15597" max="15597" width="11.33203125" style="148" customWidth="1"/>
    <col min="15598" max="15598" width="18.33203125" style="148" customWidth="1"/>
    <col min="15599" max="15599" width="36.33203125" style="148" customWidth="1"/>
    <col min="15600" max="15600" width="28.33203125" style="148" customWidth="1"/>
    <col min="15601" max="15602" width="6.109375" style="148" customWidth="1"/>
    <col min="15603" max="15603" width="12.33203125" style="148" customWidth="1"/>
    <col min="15604" max="15605" width="11.33203125" style="148" customWidth="1"/>
    <col min="15606" max="15607" width="8.33203125" style="148" customWidth="1"/>
    <col min="15608" max="15608" width="17.33203125" style="148" customWidth="1"/>
    <col min="15609" max="15609" width="17" style="148" customWidth="1"/>
    <col min="15610" max="15851" width="8.77734375" style="148"/>
    <col min="15852" max="15852" width="9.33203125" style="148" customWidth="1"/>
    <col min="15853" max="15853" width="11.33203125" style="148" customWidth="1"/>
    <col min="15854" max="15854" width="18.33203125" style="148" customWidth="1"/>
    <col min="15855" max="15855" width="36.33203125" style="148" customWidth="1"/>
    <col min="15856" max="15856" width="28.33203125" style="148" customWidth="1"/>
    <col min="15857" max="15858" width="6.109375" style="148" customWidth="1"/>
    <col min="15859" max="15859" width="12.33203125" style="148" customWidth="1"/>
    <col min="15860" max="15861" width="11.33203125" style="148" customWidth="1"/>
    <col min="15862" max="15863" width="8.33203125" style="148" customWidth="1"/>
    <col min="15864" max="15864" width="17.33203125" style="148" customWidth="1"/>
    <col min="15865" max="15865" width="17" style="148" customWidth="1"/>
    <col min="15866" max="16107" width="8.77734375" style="148"/>
    <col min="16108" max="16108" width="9.33203125" style="148" customWidth="1"/>
    <col min="16109" max="16109" width="11.33203125" style="148" customWidth="1"/>
    <col min="16110" max="16110" width="18.33203125" style="148" customWidth="1"/>
    <col min="16111" max="16111" width="36.33203125" style="148" customWidth="1"/>
    <col min="16112" max="16112" width="28.33203125" style="148" customWidth="1"/>
    <col min="16113" max="16114" width="6.109375" style="148" customWidth="1"/>
    <col min="16115" max="16115" width="12.33203125" style="148" customWidth="1"/>
    <col min="16116" max="16117" width="11.33203125" style="148" customWidth="1"/>
    <col min="16118" max="16119" width="8.33203125" style="148" customWidth="1"/>
    <col min="16120" max="16120" width="17.33203125" style="148" customWidth="1"/>
    <col min="16121" max="16121" width="17" style="148" customWidth="1"/>
    <col min="16122" max="16384" width="8.77734375" style="148"/>
  </cols>
  <sheetData>
    <row r="1" spans="1:11" s="1" customFormat="1" ht="34.200000000000003" customHeight="1">
      <c r="A1" s="250" t="s">
        <v>23</v>
      </c>
      <c r="B1" s="251"/>
      <c r="C1" s="251"/>
      <c r="D1" s="251"/>
      <c r="E1" s="55"/>
      <c r="F1" s="55"/>
      <c r="G1" s="81"/>
      <c r="H1" s="149"/>
      <c r="I1" s="183"/>
      <c r="J1" s="183"/>
      <c r="K1" s="183"/>
    </row>
    <row r="2" spans="1:11" s="99" customFormat="1" ht="25.2" customHeight="1">
      <c r="A2" s="252" t="s">
        <v>24</v>
      </c>
      <c r="B2" s="253"/>
      <c r="C2" s="253"/>
      <c r="D2" s="253"/>
      <c r="E2" s="253"/>
      <c r="F2" s="253"/>
      <c r="G2" s="253"/>
      <c r="H2" s="253"/>
      <c r="I2" s="184"/>
      <c r="J2" s="184"/>
      <c r="K2" s="185"/>
    </row>
    <row r="3" spans="1:11" s="100" customFormat="1" ht="28.8">
      <c r="A3" s="150" t="s">
        <v>1</v>
      </c>
      <c r="B3" s="151" t="s">
        <v>2</v>
      </c>
      <c r="C3" s="254" t="s">
        <v>25</v>
      </c>
      <c r="D3" s="254"/>
      <c r="E3" s="152" t="s">
        <v>26</v>
      </c>
      <c r="F3" s="153" t="s">
        <v>27</v>
      </c>
      <c r="G3" s="151" t="s">
        <v>28</v>
      </c>
      <c r="H3" s="154" t="s">
        <v>29</v>
      </c>
      <c r="I3" s="154" t="s">
        <v>30</v>
      </c>
      <c r="J3" s="186" t="s">
        <v>31</v>
      </c>
      <c r="K3" s="187" t="s">
        <v>5</v>
      </c>
    </row>
    <row r="4" spans="1:11" s="141" customFormat="1" ht="15.6">
      <c r="A4" s="155" t="s">
        <v>6</v>
      </c>
      <c r="B4" s="156" t="s">
        <v>32</v>
      </c>
      <c r="C4" s="156" t="s">
        <v>33</v>
      </c>
      <c r="D4" s="156" t="s">
        <v>34</v>
      </c>
      <c r="E4" s="157"/>
      <c r="F4" s="158"/>
      <c r="G4" s="159"/>
      <c r="H4" s="160"/>
      <c r="I4" s="160"/>
      <c r="J4" s="188">
        <f>SUM(J5:J24)</f>
        <v>66356</v>
      </c>
      <c r="K4" s="189"/>
    </row>
    <row r="5" spans="1:11">
      <c r="A5" s="161">
        <v>1</v>
      </c>
      <c r="B5" s="69" t="s">
        <v>35</v>
      </c>
      <c r="C5" s="69" t="s">
        <v>36</v>
      </c>
      <c r="D5" s="162"/>
      <c r="E5" s="162" t="s">
        <v>37</v>
      </c>
      <c r="F5" s="162" t="s">
        <v>38</v>
      </c>
      <c r="G5" s="234">
        <v>300</v>
      </c>
      <c r="H5" s="79">
        <v>12</v>
      </c>
      <c r="I5" s="80">
        <v>1</v>
      </c>
      <c r="J5" s="23">
        <f>G5*H5*I5</f>
        <v>3600</v>
      </c>
      <c r="K5" s="161"/>
    </row>
    <row r="6" spans="1:11">
      <c r="A6" s="161">
        <v>2</v>
      </c>
      <c r="B6" s="69" t="s">
        <v>39</v>
      </c>
      <c r="C6" s="69" t="s">
        <v>40</v>
      </c>
      <c r="D6" s="162" t="s">
        <v>41</v>
      </c>
      <c r="E6" s="162" t="s">
        <v>37</v>
      </c>
      <c r="F6" s="162" t="s">
        <v>38</v>
      </c>
      <c r="G6" s="163">
        <v>300</v>
      </c>
      <c r="H6" s="164">
        <v>8</v>
      </c>
      <c r="I6" s="80">
        <v>1</v>
      </c>
      <c r="J6" s="23">
        <f t="shared" ref="J6:J24" si="0">G6*H6*I6</f>
        <v>2400</v>
      </c>
      <c r="K6" s="161"/>
    </row>
    <row r="7" spans="1:11">
      <c r="A7" s="161">
        <v>3</v>
      </c>
      <c r="B7" s="69" t="s">
        <v>42</v>
      </c>
      <c r="C7" s="69" t="s">
        <v>43</v>
      </c>
      <c r="D7" s="162"/>
      <c r="E7" s="162" t="s">
        <v>37</v>
      </c>
      <c r="F7" s="162" t="s">
        <v>38</v>
      </c>
      <c r="G7" s="163">
        <v>300</v>
      </c>
      <c r="H7" s="164">
        <v>15</v>
      </c>
      <c r="I7" s="80">
        <v>1</v>
      </c>
      <c r="J7" s="23">
        <f t="shared" si="0"/>
        <v>4500</v>
      </c>
      <c r="K7" s="161"/>
    </row>
    <row r="8" spans="1:11">
      <c r="A8" s="161">
        <v>4</v>
      </c>
      <c r="B8" s="69" t="s">
        <v>44</v>
      </c>
      <c r="C8" s="69" t="s">
        <v>45</v>
      </c>
      <c r="D8" s="162" t="s">
        <v>46</v>
      </c>
      <c r="E8" s="162" t="s">
        <v>37</v>
      </c>
      <c r="F8" s="162" t="s">
        <v>47</v>
      </c>
      <c r="G8" s="163">
        <v>2500</v>
      </c>
      <c r="H8" s="164">
        <v>4</v>
      </c>
      <c r="I8" s="80">
        <v>1</v>
      </c>
      <c r="J8" s="23">
        <f t="shared" si="0"/>
        <v>10000</v>
      </c>
      <c r="K8" s="161"/>
    </row>
    <row r="9" spans="1:11">
      <c r="A9" s="161">
        <v>5</v>
      </c>
      <c r="B9" s="69" t="s">
        <v>48</v>
      </c>
      <c r="C9" s="69" t="s">
        <v>49</v>
      </c>
      <c r="D9" s="162"/>
      <c r="E9" s="162" t="s">
        <v>37</v>
      </c>
      <c r="F9" s="162" t="s">
        <v>38</v>
      </c>
      <c r="G9" s="163">
        <v>120</v>
      </c>
      <c r="H9" s="164">
        <v>20</v>
      </c>
      <c r="I9" s="80">
        <v>1</v>
      </c>
      <c r="J9" s="23">
        <f t="shared" si="0"/>
        <v>2400</v>
      </c>
      <c r="K9" s="161"/>
    </row>
    <row r="10" spans="1:11" ht="30">
      <c r="A10" s="161">
        <v>6</v>
      </c>
      <c r="B10" s="69" t="s">
        <v>50</v>
      </c>
      <c r="C10" s="69" t="s">
        <v>51</v>
      </c>
      <c r="D10" s="162" t="s">
        <v>52</v>
      </c>
      <c r="E10" s="162" t="s">
        <v>37</v>
      </c>
      <c r="F10" s="162" t="s">
        <v>53</v>
      </c>
      <c r="G10" s="78">
        <v>150</v>
      </c>
      <c r="H10" s="164">
        <v>15</v>
      </c>
      <c r="I10" s="80">
        <v>1</v>
      </c>
      <c r="J10" s="23">
        <f t="shared" si="0"/>
        <v>2250</v>
      </c>
      <c r="K10" s="161"/>
    </row>
    <row r="11" spans="1:11" ht="13.95" customHeight="1">
      <c r="A11" s="161">
        <v>7</v>
      </c>
      <c r="B11" s="69" t="s">
        <v>54</v>
      </c>
      <c r="C11" s="69" t="s">
        <v>55</v>
      </c>
      <c r="D11" s="162" t="s">
        <v>56</v>
      </c>
      <c r="E11" s="162" t="s">
        <v>37</v>
      </c>
      <c r="F11" s="162" t="s">
        <v>53</v>
      </c>
      <c r="G11" s="163">
        <v>300</v>
      </c>
      <c r="H11" s="164">
        <v>10</v>
      </c>
      <c r="I11" s="80">
        <v>1</v>
      </c>
      <c r="J11" s="23">
        <f t="shared" si="0"/>
        <v>3000</v>
      </c>
      <c r="K11" s="161"/>
    </row>
    <row r="12" spans="1:11" s="52" customFormat="1">
      <c r="A12" s="161">
        <v>8</v>
      </c>
      <c r="B12" s="165" t="s">
        <v>57</v>
      </c>
      <c r="C12" s="165" t="s">
        <v>58</v>
      </c>
      <c r="D12" s="165" t="s">
        <v>59</v>
      </c>
      <c r="E12" s="161" t="s">
        <v>37</v>
      </c>
      <c r="F12" s="161" t="s">
        <v>53</v>
      </c>
      <c r="G12" s="78">
        <v>800</v>
      </c>
      <c r="H12" s="161">
        <v>6</v>
      </c>
      <c r="I12" s="161">
        <v>1</v>
      </c>
      <c r="J12" s="23">
        <f t="shared" si="0"/>
        <v>4800</v>
      </c>
      <c r="K12" s="161"/>
    </row>
    <row r="13" spans="1:11" ht="13.95" customHeight="1">
      <c r="A13" s="161">
        <v>9</v>
      </c>
      <c r="B13" s="162" t="s">
        <v>60</v>
      </c>
      <c r="C13" s="162" t="s">
        <v>61</v>
      </c>
      <c r="D13" s="162" t="s">
        <v>62</v>
      </c>
      <c r="E13" s="162" t="s">
        <v>37</v>
      </c>
      <c r="F13" s="162" t="s">
        <v>63</v>
      </c>
      <c r="G13" s="78">
        <v>500</v>
      </c>
      <c r="H13" s="79">
        <v>1</v>
      </c>
      <c r="I13" s="80">
        <v>1</v>
      </c>
      <c r="J13" s="23">
        <f t="shared" si="0"/>
        <v>500</v>
      </c>
      <c r="K13" s="161"/>
    </row>
    <row r="14" spans="1:11">
      <c r="A14" s="161">
        <v>10</v>
      </c>
      <c r="B14" s="165" t="s">
        <v>64</v>
      </c>
      <c r="C14" s="165" t="s">
        <v>65</v>
      </c>
      <c r="D14" s="165" t="s">
        <v>66</v>
      </c>
      <c r="E14" s="162" t="s">
        <v>37</v>
      </c>
      <c r="F14" s="162" t="s">
        <v>38</v>
      </c>
      <c r="G14" s="78">
        <v>150</v>
      </c>
      <c r="H14" s="79">
        <v>12</v>
      </c>
      <c r="I14" s="80">
        <v>1</v>
      </c>
      <c r="J14" s="23">
        <f t="shared" si="0"/>
        <v>1800</v>
      </c>
      <c r="K14" s="161"/>
    </row>
    <row r="15" spans="1:11">
      <c r="A15" s="161">
        <v>11</v>
      </c>
      <c r="B15" s="165" t="s">
        <v>67</v>
      </c>
      <c r="C15" s="165" t="s">
        <v>65</v>
      </c>
      <c r="D15" s="165" t="s">
        <v>66</v>
      </c>
      <c r="E15" s="162" t="s">
        <v>37</v>
      </c>
      <c r="F15" s="162" t="s">
        <v>38</v>
      </c>
      <c r="G15" s="78">
        <v>150</v>
      </c>
      <c r="H15" s="79">
        <v>12</v>
      </c>
      <c r="I15" s="80">
        <v>1</v>
      </c>
      <c r="J15" s="23">
        <f t="shared" si="0"/>
        <v>1800</v>
      </c>
      <c r="K15" s="161"/>
    </row>
    <row r="16" spans="1:11">
      <c r="A16" s="161">
        <v>12</v>
      </c>
      <c r="B16" s="165" t="s">
        <v>68</v>
      </c>
      <c r="C16" s="165" t="s">
        <v>65</v>
      </c>
      <c r="D16" s="165" t="s">
        <v>69</v>
      </c>
      <c r="E16" s="162" t="s">
        <v>37</v>
      </c>
      <c r="F16" s="162" t="s">
        <v>38</v>
      </c>
      <c r="G16" s="78">
        <v>150</v>
      </c>
      <c r="H16" s="79">
        <v>12</v>
      </c>
      <c r="I16" s="80">
        <v>1</v>
      </c>
      <c r="J16" s="23">
        <f t="shared" si="0"/>
        <v>1800</v>
      </c>
      <c r="K16" s="161"/>
    </row>
    <row r="17" spans="1:11">
      <c r="A17" s="161">
        <v>13</v>
      </c>
      <c r="B17" s="165" t="s">
        <v>70</v>
      </c>
      <c r="C17" s="165" t="s">
        <v>65</v>
      </c>
      <c r="D17" s="165" t="s">
        <v>71</v>
      </c>
      <c r="E17" s="162" t="s">
        <v>37</v>
      </c>
      <c r="F17" s="162" t="s">
        <v>38</v>
      </c>
      <c r="G17" s="78">
        <v>150</v>
      </c>
      <c r="H17" s="79">
        <v>12</v>
      </c>
      <c r="I17" s="80">
        <v>1</v>
      </c>
      <c r="J17" s="23">
        <f t="shared" si="0"/>
        <v>1800</v>
      </c>
      <c r="K17" s="161"/>
    </row>
    <row r="18" spans="1:11">
      <c r="A18" s="161">
        <v>14</v>
      </c>
      <c r="B18" s="165" t="s">
        <v>72</v>
      </c>
      <c r="C18" s="165" t="s">
        <v>65</v>
      </c>
      <c r="D18" s="165" t="s">
        <v>73</v>
      </c>
      <c r="E18" s="162" t="s">
        <v>37</v>
      </c>
      <c r="F18" s="162" t="s">
        <v>38</v>
      </c>
      <c r="G18" s="78">
        <v>150</v>
      </c>
      <c r="H18" s="78">
        <v>7.2</v>
      </c>
      <c r="I18" s="80">
        <v>1</v>
      </c>
      <c r="J18" s="23">
        <f t="shared" si="0"/>
        <v>1080</v>
      </c>
      <c r="K18" s="161"/>
    </row>
    <row r="19" spans="1:11">
      <c r="A19" s="161">
        <v>15</v>
      </c>
      <c r="B19" s="165" t="s">
        <v>74</v>
      </c>
      <c r="C19" s="165" t="s">
        <v>65</v>
      </c>
      <c r="D19" s="165" t="s">
        <v>73</v>
      </c>
      <c r="E19" s="162" t="s">
        <v>37</v>
      </c>
      <c r="F19" s="162" t="s">
        <v>38</v>
      </c>
      <c r="G19" s="78">
        <v>150</v>
      </c>
      <c r="H19" s="78">
        <v>7.2</v>
      </c>
      <c r="I19" s="80">
        <v>1</v>
      </c>
      <c r="J19" s="23">
        <f t="shared" si="0"/>
        <v>1080</v>
      </c>
      <c r="K19" s="161"/>
    </row>
    <row r="20" spans="1:11" ht="13.95" customHeight="1">
      <c r="A20" s="161">
        <v>16</v>
      </c>
      <c r="B20" s="165" t="s">
        <v>75</v>
      </c>
      <c r="C20" s="165" t="s">
        <v>76</v>
      </c>
      <c r="D20" s="165" t="s">
        <v>77</v>
      </c>
      <c r="E20" s="162" t="s">
        <v>37</v>
      </c>
      <c r="F20" s="162" t="s">
        <v>38</v>
      </c>
      <c r="G20" s="78">
        <v>100</v>
      </c>
      <c r="H20" s="78">
        <v>47.73</v>
      </c>
      <c r="I20" s="80">
        <v>2</v>
      </c>
      <c r="J20" s="23">
        <f t="shared" si="0"/>
        <v>9546</v>
      </c>
      <c r="K20" s="161"/>
    </row>
    <row r="21" spans="1:11">
      <c r="A21" s="161">
        <v>17</v>
      </c>
      <c r="B21" s="165" t="s">
        <v>78</v>
      </c>
      <c r="C21" s="165" t="s">
        <v>79</v>
      </c>
      <c r="D21" s="165"/>
      <c r="E21" s="162" t="s">
        <v>37</v>
      </c>
      <c r="F21" s="162" t="s">
        <v>38</v>
      </c>
      <c r="G21" s="78">
        <v>4000</v>
      </c>
      <c r="H21" s="79">
        <v>1</v>
      </c>
      <c r="I21" s="80">
        <v>1</v>
      </c>
      <c r="J21" s="23">
        <f t="shared" si="0"/>
        <v>4000</v>
      </c>
      <c r="K21" s="161"/>
    </row>
    <row r="22" spans="1:11" ht="13.95" customHeight="1">
      <c r="A22" s="161">
        <v>18</v>
      </c>
      <c r="B22" s="165" t="s">
        <v>80</v>
      </c>
      <c r="C22" s="165" t="s">
        <v>81</v>
      </c>
      <c r="D22" s="166"/>
      <c r="E22" s="162" t="s">
        <v>37</v>
      </c>
      <c r="F22" s="166" t="s">
        <v>53</v>
      </c>
      <c r="G22" s="167">
        <v>4000</v>
      </c>
      <c r="H22" s="90">
        <v>1</v>
      </c>
      <c r="I22" s="91">
        <v>1</v>
      </c>
      <c r="J22" s="23">
        <f t="shared" si="0"/>
        <v>4000</v>
      </c>
      <c r="K22" s="168"/>
    </row>
    <row r="23" spans="1:11">
      <c r="A23" s="161">
        <v>19</v>
      </c>
      <c r="B23" s="165" t="s">
        <v>82</v>
      </c>
      <c r="C23" s="165" t="s">
        <v>83</v>
      </c>
      <c r="D23" s="166"/>
      <c r="E23" s="162" t="s">
        <v>37</v>
      </c>
      <c r="F23" s="166" t="s">
        <v>63</v>
      </c>
      <c r="G23" s="233">
        <v>3000</v>
      </c>
      <c r="H23" s="90">
        <v>1</v>
      </c>
      <c r="I23" s="91">
        <v>1</v>
      </c>
      <c r="J23" s="23">
        <f t="shared" si="0"/>
        <v>3000</v>
      </c>
      <c r="K23" s="168"/>
    </row>
    <row r="24" spans="1:11" ht="30">
      <c r="A24" s="161">
        <v>20</v>
      </c>
      <c r="B24" s="165" t="s">
        <v>84</v>
      </c>
      <c r="C24" s="165" t="s">
        <v>85</v>
      </c>
      <c r="D24" s="166"/>
      <c r="E24" s="162" t="s">
        <v>37</v>
      </c>
      <c r="F24" s="166" t="s">
        <v>63</v>
      </c>
      <c r="G24" s="233">
        <v>3000</v>
      </c>
      <c r="H24" s="90">
        <v>1</v>
      </c>
      <c r="I24" s="91">
        <v>1</v>
      </c>
      <c r="J24" s="23">
        <f t="shared" si="0"/>
        <v>3000</v>
      </c>
      <c r="K24" s="168"/>
    </row>
    <row r="25" spans="1:11" s="141" customFormat="1" ht="15.75" customHeight="1">
      <c r="A25" s="169" t="s">
        <v>86</v>
      </c>
      <c r="B25" s="170" t="s">
        <v>87</v>
      </c>
      <c r="C25" s="171"/>
      <c r="D25" s="171"/>
      <c r="E25" s="172"/>
      <c r="F25" s="173"/>
      <c r="G25" s="174"/>
      <c r="H25" s="175"/>
      <c r="I25" s="175"/>
      <c r="J25" s="190">
        <f>SUM(J26:J31)</f>
        <v>16320</v>
      </c>
      <c r="K25" s="191"/>
    </row>
    <row r="26" spans="1:11">
      <c r="A26" s="176">
        <v>1</v>
      </c>
      <c r="B26" s="176" t="s">
        <v>88</v>
      </c>
      <c r="C26" s="176" t="s">
        <v>89</v>
      </c>
      <c r="D26" s="177"/>
      <c r="E26" s="178" t="s">
        <v>90</v>
      </c>
      <c r="F26" s="178" t="s">
        <v>91</v>
      </c>
      <c r="G26" s="168">
        <v>280</v>
      </c>
      <c r="H26" s="90">
        <v>12</v>
      </c>
      <c r="I26" s="91">
        <v>2</v>
      </c>
      <c r="J26" s="192">
        <f>I26*H26*G26</f>
        <v>6720</v>
      </c>
      <c r="K26" s="168"/>
    </row>
    <row r="27" spans="1:11">
      <c r="A27" s="176">
        <v>2</v>
      </c>
      <c r="B27" s="176" t="s">
        <v>92</v>
      </c>
      <c r="C27" s="176" t="s">
        <v>93</v>
      </c>
      <c r="D27" s="177"/>
      <c r="E27" s="178" t="s">
        <v>90</v>
      </c>
      <c r="F27" s="178" t="s">
        <v>91</v>
      </c>
      <c r="G27" s="168">
        <v>280</v>
      </c>
      <c r="H27" s="90">
        <v>5</v>
      </c>
      <c r="I27" s="91">
        <v>1</v>
      </c>
      <c r="J27" s="192">
        <f t="shared" ref="J27:J31" si="1">I27*H27*G27</f>
        <v>1400</v>
      </c>
      <c r="K27" s="168"/>
    </row>
    <row r="28" spans="1:11">
      <c r="A28" s="176">
        <v>3</v>
      </c>
      <c r="B28" s="176" t="s">
        <v>94</v>
      </c>
      <c r="C28" s="176" t="s">
        <v>95</v>
      </c>
      <c r="D28" s="177"/>
      <c r="E28" s="178" t="s">
        <v>37</v>
      </c>
      <c r="F28" s="178" t="s">
        <v>96</v>
      </c>
      <c r="G28" s="168">
        <v>600</v>
      </c>
      <c r="H28" s="90">
        <v>1</v>
      </c>
      <c r="I28" s="91">
        <v>2</v>
      </c>
      <c r="J28" s="192">
        <f t="shared" si="1"/>
        <v>1200</v>
      </c>
      <c r="K28" s="168"/>
    </row>
    <row r="29" spans="1:11">
      <c r="A29" s="176">
        <v>4</v>
      </c>
      <c r="B29" s="176" t="s">
        <v>97</v>
      </c>
      <c r="C29" s="176" t="s">
        <v>98</v>
      </c>
      <c r="D29" s="177"/>
      <c r="E29" s="178" t="s">
        <v>90</v>
      </c>
      <c r="F29" s="178" t="s">
        <v>99</v>
      </c>
      <c r="G29" s="233">
        <v>1500</v>
      </c>
      <c r="H29" s="90">
        <v>2</v>
      </c>
      <c r="I29" s="91">
        <v>1</v>
      </c>
      <c r="J29" s="192">
        <f t="shared" si="1"/>
        <v>3000</v>
      </c>
      <c r="K29" s="168"/>
    </row>
    <row r="30" spans="1:11">
      <c r="A30" s="176">
        <v>5</v>
      </c>
      <c r="B30" s="176" t="s">
        <v>100</v>
      </c>
      <c r="C30" s="176"/>
      <c r="D30" s="177"/>
      <c r="E30" s="178" t="s">
        <v>37</v>
      </c>
      <c r="F30" s="178" t="s">
        <v>101</v>
      </c>
      <c r="G30" s="233">
        <v>2000</v>
      </c>
      <c r="H30" s="90">
        <v>1</v>
      </c>
      <c r="I30" s="91">
        <v>1</v>
      </c>
      <c r="J30" s="192">
        <f t="shared" si="1"/>
        <v>2000</v>
      </c>
      <c r="K30" s="168"/>
    </row>
    <row r="31" spans="1:11">
      <c r="A31" s="176">
        <v>6</v>
      </c>
      <c r="B31" s="176" t="s">
        <v>102</v>
      </c>
      <c r="C31" s="176"/>
      <c r="D31" s="177"/>
      <c r="E31" s="178" t="s">
        <v>90</v>
      </c>
      <c r="F31" s="178" t="s">
        <v>99</v>
      </c>
      <c r="G31" s="168">
        <v>1000</v>
      </c>
      <c r="H31" s="90">
        <v>2</v>
      </c>
      <c r="I31" s="91">
        <v>1</v>
      </c>
      <c r="J31" s="192">
        <f t="shared" si="1"/>
        <v>2000</v>
      </c>
      <c r="K31" s="168"/>
    </row>
    <row r="32" spans="1:11" ht="18" customHeight="1">
      <c r="A32" s="31"/>
      <c r="B32" s="255" t="s">
        <v>103</v>
      </c>
      <c r="C32" s="255"/>
      <c r="D32" s="32"/>
      <c r="E32" s="33"/>
      <c r="F32" s="33"/>
      <c r="G32" s="33"/>
      <c r="H32" s="33"/>
      <c r="I32" s="35"/>
      <c r="J32" s="193">
        <f>J4+J25</f>
        <v>82676</v>
      </c>
      <c r="K32" s="31"/>
    </row>
    <row r="33" spans="1:10" ht="16.2">
      <c r="A33" s="179"/>
      <c r="B33" s="180"/>
      <c r="C33" s="179"/>
      <c r="D33" s="179"/>
      <c r="E33" s="179"/>
      <c r="F33" s="181"/>
      <c r="G33" s="182"/>
      <c r="H33" s="181"/>
      <c r="I33" s="181"/>
      <c r="J33" s="194"/>
    </row>
    <row r="34" spans="1:10">
      <c r="A34" s="179"/>
      <c r="B34" s="180"/>
      <c r="C34" s="179"/>
      <c r="D34" s="179"/>
      <c r="E34" s="179"/>
      <c r="F34" s="181"/>
      <c r="G34" s="182"/>
      <c r="H34" s="181"/>
      <c r="I34" s="181"/>
      <c r="J34" s="181"/>
    </row>
  </sheetData>
  <mergeCells count="4">
    <mergeCell ref="A1:D1"/>
    <mergeCell ref="A2:H2"/>
    <mergeCell ref="C3:D3"/>
    <mergeCell ref="B32:C32"/>
  </mergeCells>
  <phoneticPr fontId="4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zoomScale="115" zoomScaleNormal="115" zoomScalePageLayoutView="130" workbookViewId="0">
      <selection activeCell="B34" sqref="B34"/>
    </sheetView>
  </sheetViews>
  <sheetFormatPr defaultColWidth="8.77734375" defaultRowHeight="13.2"/>
  <cols>
    <col min="1" max="1" width="8.109375" style="103" customWidth="1"/>
    <col min="2" max="2" width="18.33203125" style="104" customWidth="1"/>
    <col min="3" max="3" width="29.109375" style="102" customWidth="1"/>
    <col min="4" max="4" width="7.109375" style="102" customWidth="1"/>
    <col min="5" max="5" width="6.109375" style="105" customWidth="1"/>
    <col min="6" max="6" width="11" style="106" customWidth="1"/>
    <col min="7" max="7" width="9" style="107" customWidth="1"/>
    <col min="8" max="9" width="11" style="106" customWidth="1"/>
    <col min="10" max="10" width="20.109375" style="108" customWidth="1"/>
    <col min="11" max="248" width="8.77734375" style="109"/>
    <col min="249" max="249" width="8.109375" style="109" customWidth="1"/>
    <col min="250" max="250" width="44.33203125" style="109" customWidth="1"/>
    <col min="251" max="257" width="11" style="109" customWidth="1"/>
    <col min="258" max="258" width="12.33203125" style="109" customWidth="1"/>
    <col min="259" max="259" width="20.109375" style="109" customWidth="1"/>
    <col min="260" max="504" width="8.77734375" style="109"/>
    <col min="505" max="505" width="8.109375" style="109" customWidth="1"/>
    <col min="506" max="506" width="44.33203125" style="109" customWidth="1"/>
    <col min="507" max="513" width="11" style="109" customWidth="1"/>
    <col min="514" max="514" width="12.33203125" style="109" customWidth="1"/>
    <col min="515" max="515" width="20.109375" style="109" customWidth="1"/>
    <col min="516" max="760" width="8.77734375" style="109"/>
    <col min="761" max="761" width="8.109375" style="109" customWidth="1"/>
    <col min="762" max="762" width="44.33203125" style="109" customWidth="1"/>
    <col min="763" max="769" width="11" style="109" customWidth="1"/>
    <col min="770" max="770" width="12.33203125" style="109" customWidth="1"/>
    <col min="771" max="771" width="20.109375" style="109" customWidth="1"/>
    <col min="772" max="1016" width="8.77734375" style="109"/>
    <col min="1017" max="1017" width="8.109375" style="109" customWidth="1"/>
    <col min="1018" max="1018" width="44.33203125" style="109" customWidth="1"/>
    <col min="1019" max="1025" width="11" style="109" customWidth="1"/>
    <col min="1026" max="1026" width="12.33203125" style="109" customWidth="1"/>
    <col min="1027" max="1027" width="20.109375" style="109" customWidth="1"/>
    <col min="1028" max="1272" width="8.77734375" style="109"/>
    <col min="1273" max="1273" width="8.109375" style="109" customWidth="1"/>
    <col min="1274" max="1274" width="44.33203125" style="109" customWidth="1"/>
    <col min="1275" max="1281" width="11" style="109" customWidth="1"/>
    <col min="1282" max="1282" width="12.33203125" style="109" customWidth="1"/>
    <col min="1283" max="1283" width="20.109375" style="109" customWidth="1"/>
    <col min="1284" max="1528" width="8.77734375" style="109"/>
    <col min="1529" max="1529" width="8.109375" style="109" customWidth="1"/>
    <col min="1530" max="1530" width="44.33203125" style="109" customWidth="1"/>
    <col min="1531" max="1537" width="11" style="109" customWidth="1"/>
    <col min="1538" max="1538" width="12.33203125" style="109" customWidth="1"/>
    <col min="1539" max="1539" width="20.109375" style="109" customWidth="1"/>
    <col min="1540" max="1784" width="8.77734375" style="109"/>
    <col min="1785" max="1785" width="8.109375" style="109" customWidth="1"/>
    <col min="1786" max="1786" width="44.33203125" style="109" customWidth="1"/>
    <col min="1787" max="1793" width="11" style="109" customWidth="1"/>
    <col min="1794" max="1794" width="12.33203125" style="109" customWidth="1"/>
    <col min="1795" max="1795" width="20.109375" style="109" customWidth="1"/>
    <col min="1796" max="2040" width="8.77734375" style="109"/>
    <col min="2041" max="2041" width="8.109375" style="109" customWidth="1"/>
    <col min="2042" max="2042" width="44.33203125" style="109" customWidth="1"/>
    <col min="2043" max="2049" width="11" style="109" customWidth="1"/>
    <col min="2050" max="2050" width="12.33203125" style="109" customWidth="1"/>
    <col min="2051" max="2051" width="20.109375" style="109" customWidth="1"/>
    <col min="2052" max="2296" width="8.77734375" style="109"/>
    <col min="2297" max="2297" width="8.109375" style="109" customWidth="1"/>
    <col min="2298" max="2298" width="44.33203125" style="109" customWidth="1"/>
    <col min="2299" max="2305" width="11" style="109" customWidth="1"/>
    <col min="2306" max="2306" width="12.33203125" style="109" customWidth="1"/>
    <col min="2307" max="2307" width="20.109375" style="109" customWidth="1"/>
    <col min="2308" max="2552" width="8.77734375" style="109"/>
    <col min="2553" max="2553" width="8.109375" style="109" customWidth="1"/>
    <col min="2554" max="2554" width="44.33203125" style="109" customWidth="1"/>
    <col min="2555" max="2561" width="11" style="109" customWidth="1"/>
    <col min="2562" max="2562" width="12.33203125" style="109" customWidth="1"/>
    <col min="2563" max="2563" width="20.109375" style="109" customWidth="1"/>
    <col min="2564" max="2808" width="8.77734375" style="109"/>
    <col min="2809" max="2809" width="8.109375" style="109" customWidth="1"/>
    <col min="2810" max="2810" width="44.33203125" style="109" customWidth="1"/>
    <col min="2811" max="2817" width="11" style="109" customWidth="1"/>
    <col min="2818" max="2818" width="12.33203125" style="109" customWidth="1"/>
    <col min="2819" max="2819" width="20.109375" style="109" customWidth="1"/>
    <col min="2820" max="3064" width="8.77734375" style="109"/>
    <col min="3065" max="3065" width="8.109375" style="109" customWidth="1"/>
    <col min="3066" max="3066" width="44.33203125" style="109" customWidth="1"/>
    <col min="3067" max="3073" width="11" style="109" customWidth="1"/>
    <col min="3074" max="3074" width="12.33203125" style="109" customWidth="1"/>
    <col min="3075" max="3075" width="20.109375" style="109" customWidth="1"/>
    <col min="3076" max="3320" width="8.77734375" style="109"/>
    <col min="3321" max="3321" width="8.109375" style="109" customWidth="1"/>
    <col min="3322" max="3322" width="44.33203125" style="109" customWidth="1"/>
    <col min="3323" max="3329" width="11" style="109" customWidth="1"/>
    <col min="3330" max="3330" width="12.33203125" style="109" customWidth="1"/>
    <col min="3331" max="3331" width="20.109375" style="109" customWidth="1"/>
    <col min="3332" max="3576" width="8.77734375" style="109"/>
    <col min="3577" max="3577" width="8.109375" style="109" customWidth="1"/>
    <col min="3578" max="3578" width="44.33203125" style="109" customWidth="1"/>
    <col min="3579" max="3585" width="11" style="109" customWidth="1"/>
    <col min="3586" max="3586" width="12.33203125" style="109" customWidth="1"/>
    <col min="3587" max="3587" width="20.109375" style="109" customWidth="1"/>
    <col min="3588" max="3832" width="8.77734375" style="109"/>
    <col min="3833" max="3833" width="8.109375" style="109" customWidth="1"/>
    <col min="3834" max="3834" width="44.33203125" style="109" customWidth="1"/>
    <col min="3835" max="3841" width="11" style="109" customWidth="1"/>
    <col min="3842" max="3842" width="12.33203125" style="109" customWidth="1"/>
    <col min="3843" max="3843" width="20.109375" style="109" customWidth="1"/>
    <col min="3844" max="4088" width="8.77734375" style="109"/>
    <col min="4089" max="4089" width="8.109375" style="109" customWidth="1"/>
    <col min="4090" max="4090" width="44.33203125" style="109" customWidth="1"/>
    <col min="4091" max="4097" width="11" style="109" customWidth="1"/>
    <col min="4098" max="4098" width="12.33203125" style="109" customWidth="1"/>
    <col min="4099" max="4099" width="20.109375" style="109" customWidth="1"/>
    <col min="4100" max="4344" width="8.77734375" style="109"/>
    <col min="4345" max="4345" width="8.109375" style="109" customWidth="1"/>
    <col min="4346" max="4346" width="44.33203125" style="109" customWidth="1"/>
    <col min="4347" max="4353" width="11" style="109" customWidth="1"/>
    <col min="4354" max="4354" width="12.33203125" style="109" customWidth="1"/>
    <col min="4355" max="4355" width="20.109375" style="109" customWidth="1"/>
    <col min="4356" max="4600" width="8.77734375" style="109"/>
    <col min="4601" max="4601" width="8.109375" style="109" customWidth="1"/>
    <col min="4602" max="4602" width="44.33203125" style="109" customWidth="1"/>
    <col min="4603" max="4609" width="11" style="109" customWidth="1"/>
    <col min="4610" max="4610" width="12.33203125" style="109" customWidth="1"/>
    <col min="4611" max="4611" width="20.109375" style="109" customWidth="1"/>
    <col min="4612" max="4856" width="8.77734375" style="109"/>
    <col min="4857" max="4857" width="8.109375" style="109" customWidth="1"/>
    <col min="4858" max="4858" width="44.33203125" style="109" customWidth="1"/>
    <col min="4859" max="4865" width="11" style="109" customWidth="1"/>
    <col min="4866" max="4866" width="12.33203125" style="109" customWidth="1"/>
    <col min="4867" max="4867" width="20.109375" style="109" customWidth="1"/>
    <col min="4868" max="5112" width="8.77734375" style="109"/>
    <col min="5113" max="5113" width="8.109375" style="109" customWidth="1"/>
    <col min="5114" max="5114" width="44.33203125" style="109" customWidth="1"/>
    <col min="5115" max="5121" width="11" style="109" customWidth="1"/>
    <col min="5122" max="5122" width="12.33203125" style="109" customWidth="1"/>
    <col min="5123" max="5123" width="20.109375" style="109" customWidth="1"/>
    <col min="5124" max="5368" width="8.77734375" style="109"/>
    <col min="5369" max="5369" width="8.109375" style="109" customWidth="1"/>
    <col min="5370" max="5370" width="44.33203125" style="109" customWidth="1"/>
    <col min="5371" max="5377" width="11" style="109" customWidth="1"/>
    <col min="5378" max="5378" width="12.33203125" style="109" customWidth="1"/>
    <col min="5379" max="5379" width="20.109375" style="109" customWidth="1"/>
    <col min="5380" max="5624" width="8.77734375" style="109"/>
    <col min="5625" max="5625" width="8.109375" style="109" customWidth="1"/>
    <col min="5626" max="5626" width="44.33203125" style="109" customWidth="1"/>
    <col min="5627" max="5633" width="11" style="109" customWidth="1"/>
    <col min="5634" max="5634" width="12.33203125" style="109" customWidth="1"/>
    <col min="5635" max="5635" width="20.109375" style="109" customWidth="1"/>
    <col min="5636" max="5880" width="8.77734375" style="109"/>
    <col min="5881" max="5881" width="8.109375" style="109" customWidth="1"/>
    <col min="5882" max="5882" width="44.33203125" style="109" customWidth="1"/>
    <col min="5883" max="5889" width="11" style="109" customWidth="1"/>
    <col min="5890" max="5890" width="12.33203125" style="109" customWidth="1"/>
    <col min="5891" max="5891" width="20.109375" style="109" customWidth="1"/>
    <col min="5892" max="6136" width="8.77734375" style="109"/>
    <col min="6137" max="6137" width="8.109375" style="109" customWidth="1"/>
    <col min="6138" max="6138" width="44.33203125" style="109" customWidth="1"/>
    <col min="6139" max="6145" width="11" style="109" customWidth="1"/>
    <col min="6146" max="6146" width="12.33203125" style="109" customWidth="1"/>
    <col min="6147" max="6147" width="20.109375" style="109" customWidth="1"/>
    <col min="6148" max="6392" width="8.77734375" style="109"/>
    <col min="6393" max="6393" width="8.109375" style="109" customWidth="1"/>
    <col min="6394" max="6394" width="44.33203125" style="109" customWidth="1"/>
    <col min="6395" max="6401" width="11" style="109" customWidth="1"/>
    <col min="6402" max="6402" width="12.33203125" style="109" customWidth="1"/>
    <col min="6403" max="6403" width="20.109375" style="109" customWidth="1"/>
    <col min="6404" max="6648" width="8.77734375" style="109"/>
    <col min="6649" max="6649" width="8.109375" style="109" customWidth="1"/>
    <col min="6650" max="6650" width="44.33203125" style="109" customWidth="1"/>
    <col min="6651" max="6657" width="11" style="109" customWidth="1"/>
    <col min="6658" max="6658" width="12.33203125" style="109" customWidth="1"/>
    <col min="6659" max="6659" width="20.109375" style="109" customWidth="1"/>
    <col min="6660" max="6904" width="8.77734375" style="109"/>
    <col min="6905" max="6905" width="8.109375" style="109" customWidth="1"/>
    <col min="6906" max="6906" width="44.33203125" style="109" customWidth="1"/>
    <col min="6907" max="6913" width="11" style="109" customWidth="1"/>
    <col min="6914" max="6914" width="12.33203125" style="109" customWidth="1"/>
    <col min="6915" max="6915" width="20.109375" style="109" customWidth="1"/>
    <col min="6916" max="7160" width="8.77734375" style="109"/>
    <col min="7161" max="7161" width="8.109375" style="109" customWidth="1"/>
    <col min="7162" max="7162" width="44.33203125" style="109" customWidth="1"/>
    <col min="7163" max="7169" width="11" style="109" customWidth="1"/>
    <col min="7170" max="7170" width="12.33203125" style="109" customWidth="1"/>
    <col min="7171" max="7171" width="20.109375" style="109" customWidth="1"/>
    <col min="7172" max="7416" width="8.77734375" style="109"/>
    <col min="7417" max="7417" width="8.109375" style="109" customWidth="1"/>
    <col min="7418" max="7418" width="44.33203125" style="109" customWidth="1"/>
    <col min="7419" max="7425" width="11" style="109" customWidth="1"/>
    <col min="7426" max="7426" width="12.33203125" style="109" customWidth="1"/>
    <col min="7427" max="7427" width="20.109375" style="109" customWidth="1"/>
    <col min="7428" max="7672" width="8.77734375" style="109"/>
    <col min="7673" max="7673" width="8.109375" style="109" customWidth="1"/>
    <col min="7674" max="7674" width="44.33203125" style="109" customWidth="1"/>
    <col min="7675" max="7681" width="11" style="109" customWidth="1"/>
    <col min="7682" max="7682" width="12.33203125" style="109" customWidth="1"/>
    <col min="7683" max="7683" width="20.109375" style="109" customWidth="1"/>
    <col min="7684" max="7928" width="8.77734375" style="109"/>
    <col min="7929" max="7929" width="8.109375" style="109" customWidth="1"/>
    <col min="7930" max="7930" width="44.33203125" style="109" customWidth="1"/>
    <col min="7931" max="7937" width="11" style="109" customWidth="1"/>
    <col min="7938" max="7938" width="12.33203125" style="109" customWidth="1"/>
    <col min="7939" max="7939" width="20.109375" style="109" customWidth="1"/>
    <col min="7940" max="8184" width="8.77734375" style="109"/>
    <col min="8185" max="8185" width="8.109375" style="109" customWidth="1"/>
    <col min="8186" max="8186" width="44.33203125" style="109" customWidth="1"/>
    <col min="8187" max="8193" width="11" style="109" customWidth="1"/>
    <col min="8194" max="8194" width="12.33203125" style="109" customWidth="1"/>
    <col min="8195" max="8195" width="20.109375" style="109" customWidth="1"/>
    <col min="8196" max="8440" width="8.77734375" style="109"/>
    <col min="8441" max="8441" width="8.109375" style="109" customWidth="1"/>
    <col min="8442" max="8442" width="44.33203125" style="109" customWidth="1"/>
    <col min="8443" max="8449" width="11" style="109" customWidth="1"/>
    <col min="8450" max="8450" width="12.33203125" style="109" customWidth="1"/>
    <col min="8451" max="8451" width="20.109375" style="109" customWidth="1"/>
    <col min="8452" max="8696" width="8.77734375" style="109"/>
    <col min="8697" max="8697" width="8.109375" style="109" customWidth="1"/>
    <col min="8698" max="8698" width="44.33203125" style="109" customWidth="1"/>
    <col min="8699" max="8705" width="11" style="109" customWidth="1"/>
    <col min="8706" max="8706" width="12.33203125" style="109" customWidth="1"/>
    <col min="8707" max="8707" width="20.109375" style="109" customWidth="1"/>
    <col min="8708" max="8952" width="8.77734375" style="109"/>
    <col min="8953" max="8953" width="8.109375" style="109" customWidth="1"/>
    <col min="8954" max="8954" width="44.33203125" style="109" customWidth="1"/>
    <col min="8955" max="8961" width="11" style="109" customWidth="1"/>
    <col min="8962" max="8962" width="12.33203125" style="109" customWidth="1"/>
    <col min="8963" max="8963" width="20.109375" style="109" customWidth="1"/>
    <col min="8964" max="9208" width="8.77734375" style="109"/>
    <col min="9209" max="9209" width="8.109375" style="109" customWidth="1"/>
    <col min="9210" max="9210" width="44.33203125" style="109" customWidth="1"/>
    <col min="9211" max="9217" width="11" style="109" customWidth="1"/>
    <col min="9218" max="9218" width="12.33203125" style="109" customWidth="1"/>
    <col min="9219" max="9219" width="20.109375" style="109" customWidth="1"/>
    <col min="9220" max="9464" width="8.77734375" style="109"/>
    <col min="9465" max="9465" width="8.109375" style="109" customWidth="1"/>
    <col min="9466" max="9466" width="44.33203125" style="109" customWidth="1"/>
    <col min="9467" max="9473" width="11" style="109" customWidth="1"/>
    <col min="9474" max="9474" width="12.33203125" style="109" customWidth="1"/>
    <col min="9475" max="9475" width="20.109375" style="109" customWidth="1"/>
    <col min="9476" max="9720" width="8.77734375" style="109"/>
    <col min="9721" max="9721" width="8.109375" style="109" customWidth="1"/>
    <col min="9722" max="9722" width="44.33203125" style="109" customWidth="1"/>
    <col min="9723" max="9729" width="11" style="109" customWidth="1"/>
    <col min="9730" max="9730" width="12.33203125" style="109" customWidth="1"/>
    <col min="9731" max="9731" width="20.109375" style="109" customWidth="1"/>
    <col min="9732" max="9976" width="8.77734375" style="109"/>
    <col min="9977" max="9977" width="8.109375" style="109" customWidth="1"/>
    <col min="9978" max="9978" width="44.33203125" style="109" customWidth="1"/>
    <col min="9979" max="9985" width="11" style="109" customWidth="1"/>
    <col min="9986" max="9986" width="12.33203125" style="109" customWidth="1"/>
    <col min="9987" max="9987" width="20.109375" style="109" customWidth="1"/>
    <col min="9988" max="10232" width="8.77734375" style="109"/>
    <col min="10233" max="10233" width="8.109375" style="109" customWidth="1"/>
    <col min="10234" max="10234" width="44.33203125" style="109" customWidth="1"/>
    <col min="10235" max="10241" width="11" style="109" customWidth="1"/>
    <col min="10242" max="10242" width="12.33203125" style="109" customWidth="1"/>
    <col min="10243" max="10243" width="20.109375" style="109" customWidth="1"/>
    <col min="10244" max="10488" width="8.77734375" style="109"/>
    <col min="10489" max="10489" width="8.109375" style="109" customWidth="1"/>
    <col min="10490" max="10490" width="44.33203125" style="109" customWidth="1"/>
    <col min="10491" max="10497" width="11" style="109" customWidth="1"/>
    <col min="10498" max="10498" width="12.33203125" style="109" customWidth="1"/>
    <col min="10499" max="10499" width="20.109375" style="109" customWidth="1"/>
    <col min="10500" max="10744" width="8.77734375" style="109"/>
    <col min="10745" max="10745" width="8.109375" style="109" customWidth="1"/>
    <col min="10746" max="10746" width="44.33203125" style="109" customWidth="1"/>
    <col min="10747" max="10753" width="11" style="109" customWidth="1"/>
    <col min="10754" max="10754" width="12.33203125" style="109" customWidth="1"/>
    <col min="10755" max="10755" width="20.109375" style="109" customWidth="1"/>
    <col min="10756" max="11000" width="8.77734375" style="109"/>
    <col min="11001" max="11001" width="8.109375" style="109" customWidth="1"/>
    <col min="11002" max="11002" width="44.33203125" style="109" customWidth="1"/>
    <col min="11003" max="11009" width="11" style="109" customWidth="1"/>
    <col min="11010" max="11010" width="12.33203125" style="109" customWidth="1"/>
    <col min="11011" max="11011" width="20.109375" style="109" customWidth="1"/>
    <col min="11012" max="11256" width="8.77734375" style="109"/>
    <col min="11257" max="11257" width="8.109375" style="109" customWidth="1"/>
    <col min="11258" max="11258" width="44.33203125" style="109" customWidth="1"/>
    <col min="11259" max="11265" width="11" style="109" customWidth="1"/>
    <col min="11266" max="11266" width="12.33203125" style="109" customWidth="1"/>
    <col min="11267" max="11267" width="20.109375" style="109" customWidth="1"/>
    <col min="11268" max="11512" width="8.77734375" style="109"/>
    <col min="11513" max="11513" width="8.109375" style="109" customWidth="1"/>
    <col min="11514" max="11514" width="44.33203125" style="109" customWidth="1"/>
    <col min="11515" max="11521" width="11" style="109" customWidth="1"/>
    <col min="11522" max="11522" width="12.33203125" style="109" customWidth="1"/>
    <col min="11523" max="11523" width="20.109375" style="109" customWidth="1"/>
    <col min="11524" max="11768" width="8.77734375" style="109"/>
    <col min="11769" max="11769" width="8.109375" style="109" customWidth="1"/>
    <col min="11770" max="11770" width="44.33203125" style="109" customWidth="1"/>
    <col min="11771" max="11777" width="11" style="109" customWidth="1"/>
    <col min="11778" max="11778" width="12.33203125" style="109" customWidth="1"/>
    <col min="11779" max="11779" width="20.109375" style="109" customWidth="1"/>
    <col min="11780" max="12024" width="8.77734375" style="109"/>
    <col min="12025" max="12025" width="8.109375" style="109" customWidth="1"/>
    <col min="12026" max="12026" width="44.33203125" style="109" customWidth="1"/>
    <col min="12027" max="12033" width="11" style="109" customWidth="1"/>
    <col min="12034" max="12034" width="12.33203125" style="109" customWidth="1"/>
    <col min="12035" max="12035" width="20.109375" style="109" customWidth="1"/>
    <col min="12036" max="12280" width="8.77734375" style="109"/>
    <col min="12281" max="12281" width="8.109375" style="109" customWidth="1"/>
    <col min="12282" max="12282" width="44.33203125" style="109" customWidth="1"/>
    <col min="12283" max="12289" width="11" style="109" customWidth="1"/>
    <col min="12290" max="12290" width="12.33203125" style="109" customWidth="1"/>
    <col min="12291" max="12291" width="20.109375" style="109" customWidth="1"/>
    <col min="12292" max="12536" width="8.77734375" style="109"/>
    <col min="12537" max="12537" width="8.109375" style="109" customWidth="1"/>
    <col min="12538" max="12538" width="44.33203125" style="109" customWidth="1"/>
    <col min="12539" max="12545" width="11" style="109" customWidth="1"/>
    <col min="12546" max="12546" width="12.33203125" style="109" customWidth="1"/>
    <col min="12547" max="12547" width="20.109375" style="109" customWidth="1"/>
    <col min="12548" max="12792" width="8.77734375" style="109"/>
    <col min="12793" max="12793" width="8.109375" style="109" customWidth="1"/>
    <col min="12794" max="12794" width="44.33203125" style="109" customWidth="1"/>
    <col min="12795" max="12801" width="11" style="109" customWidth="1"/>
    <col min="12802" max="12802" width="12.33203125" style="109" customWidth="1"/>
    <col min="12803" max="12803" width="20.109375" style="109" customWidth="1"/>
    <col min="12804" max="13048" width="8.77734375" style="109"/>
    <col min="13049" max="13049" width="8.109375" style="109" customWidth="1"/>
    <col min="13050" max="13050" width="44.33203125" style="109" customWidth="1"/>
    <col min="13051" max="13057" width="11" style="109" customWidth="1"/>
    <col min="13058" max="13058" width="12.33203125" style="109" customWidth="1"/>
    <col min="13059" max="13059" width="20.109375" style="109" customWidth="1"/>
    <col min="13060" max="13304" width="8.77734375" style="109"/>
    <col min="13305" max="13305" width="8.109375" style="109" customWidth="1"/>
    <col min="13306" max="13306" width="44.33203125" style="109" customWidth="1"/>
    <col min="13307" max="13313" width="11" style="109" customWidth="1"/>
    <col min="13314" max="13314" width="12.33203125" style="109" customWidth="1"/>
    <col min="13315" max="13315" width="20.109375" style="109" customWidth="1"/>
    <col min="13316" max="13560" width="8.77734375" style="109"/>
    <col min="13561" max="13561" width="8.109375" style="109" customWidth="1"/>
    <col min="13562" max="13562" width="44.33203125" style="109" customWidth="1"/>
    <col min="13563" max="13569" width="11" style="109" customWidth="1"/>
    <col min="13570" max="13570" width="12.33203125" style="109" customWidth="1"/>
    <col min="13571" max="13571" width="20.109375" style="109" customWidth="1"/>
    <col min="13572" max="13816" width="8.77734375" style="109"/>
    <col min="13817" max="13817" width="8.109375" style="109" customWidth="1"/>
    <col min="13818" max="13818" width="44.33203125" style="109" customWidth="1"/>
    <col min="13819" max="13825" width="11" style="109" customWidth="1"/>
    <col min="13826" max="13826" width="12.33203125" style="109" customWidth="1"/>
    <col min="13827" max="13827" width="20.109375" style="109" customWidth="1"/>
    <col min="13828" max="14072" width="8.77734375" style="109"/>
    <col min="14073" max="14073" width="8.109375" style="109" customWidth="1"/>
    <col min="14074" max="14074" width="44.33203125" style="109" customWidth="1"/>
    <col min="14075" max="14081" width="11" style="109" customWidth="1"/>
    <col min="14082" max="14082" width="12.33203125" style="109" customWidth="1"/>
    <col min="14083" max="14083" width="20.109375" style="109" customWidth="1"/>
    <col min="14084" max="14328" width="8.77734375" style="109"/>
    <col min="14329" max="14329" width="8.109375" style="109" customWidth="1"/>
    <col min="14330" max="14330" width="44.33203125" style="109" customWidth="1"/>
    <col min="14331" max="14337" width="11" style="109" customWidth="1"/>
    <col min="14338" max="14338" width="12.33203125" style="109" customWidth="1"/>
    <col min="14339" max="14339" width="20.109375" style="109" customWidth="1"/>
    <col min="14340" max="14584" width="8.77734375" style="109"/>
    <col min="14585" max="14585" width="8.109375" style="109" customWidth="1"/>
    <col min="14586" max="14586" width="44.33203125" style="109" customWidth="1"/>
    <col min="14587" max="14593" width="11" style="109" customWidth="1"/>
    <col min="14594" max="14594" width="12.33203125" style="109" customWidth="1"/>
    <col min="14595" max="14595" width="20.109375" style="109" customWidth="1"/>
    <col min="14596" max="14840" width="8.77734375" style="109"/>
    <col min="14841" max="14841" width="8.109375" style="109" customWidth="1"/>
    <col min="14842" max="14842" width="44.33203125" style="109" customWidth="1"/>
    <col min="14843" max="14849" width="11" style="109" customWidth="1"/>
    <col min="14850" max="14850" width="12.33203125" style="109" customWidth="1"/>
    <col min="14851" max="14851" width="20.109375" style="109" customWidth="1"/>
    <col min="14852" max="15096" width="8.77734375" style="109"/>
    <col min="15097" max="15097" width="8.109375" style="109" customWidth="1"/>
    <col min="15098" max="15098" width="44.33203125" style="109" customWidth="1"/>
    <col min="15099" max="15105" width="11" style="109" customWidth="1"/>
    <col min="15106" max="15106" width="12.33203125" style="109" customWidth="1"/>
    <col min="15107" max="15107" width="20.109375" style="109" customWidth="1"/>
    <col min="15108" max="15352" width="8.77734375" style="109"/>
    <col min="15353" max="15353" width="8.109375" style="109" customWidth="1"/>
    <col min="15354" max="15354" width="44.33203125" style="109" customWidth="1"/>
    <col min="15355" max="15361" width="11" style="109" customWidth="1"/>
    <col min="15362" max="15362" width="12.33203125" style="109" customWidth="1"/>
    <col min="15363" max="15363" width="20.109375" style="109" customWidth="1"/>
    <col min="15364" max="15608" width="8.77734375" style="109"/>
    <col min="15609" max="15609" width="8.109375" style="109" customWidth="1"/>
    <col min="15610" max="15610" width="44.33203125" style="109" customWidth="1"/>
    <col min="15611" max="15617" width="11" style="109" customWidth="1"/>
    <col min="15618" max="15618" width="12.33203125" style="109" customWidth="1"/>
    <col min="15619" max="15619" width="20.109375" style="109" customWidth="1"/>
    <col min="15620" max="15864" width="8.77734375" style="109"/>
    <col min="15865" max="15865" width="8.109375" style="109" customWidth="1"/>
    <col min="15866" max="15866" width="44.33203125" style="109" customWidth="1"/>
    <col min="15867" max="15873" width="11" style="109" customWidth="1"/>
    <col min="15874" max="15874" width="12.33203125" style="109" customWidth="1"/>
    <col min="15875" max="15875" width="20.109375" style="109" customWidth="1"/>
    <col min="15876" max="16120" width="8.77734375" style="109"/>
    <col min="16121" max="16121" width="8.109375" style="109" customWidth="1"/>
    <col min="16122" max="16122" width="44.33203125" style="109" customWidth="1"/>
    <col min="16123" max="16129" width="11" style="109" customWidth="1"/>
    <col min="16130" max="16130" width="12.33203125" style="109" customWidth="1"/>
    <col min="16131" max="16131" width="20.109375" style="109" customWidth="1"/>
    <col min="16132" max="16384" width="8.77734375" style="109"/>
  </cols>
  <sheetData>
    <row r="1" spans="1:10" s="1" customFormat="1" ht="34.200000000000003" customHeight="1">
      <c r="A1" s="110" t="s">
        <v>23</v>
      </c>
      <c r="B1" s="111"/>
      <c r="C1" s="112"/>
      <c r="D1" s="113"/>
      <c r="E1" s="112"/>
      <c r="F1" s="112"/>
      <c r="G1" s="114"/>
      <c r="H1" s="115"/>
      <c r="I1" s="128"/>
      <c r="J1" s="129"/>
    </row>
    <row r="2" spans="1:10" s="99" customFormat="1" ht="22.2" customHeight="1">
      <c r="A2" s="256" t="s">
        <v>104</v>
      </c>
      <c r="B2" s="257"/>
      <c r="C2" s="257"/>
      <c r="D2" s="257"/>
      <c r="E2" s="257"/>
      <c r="F2" s="257"/>
      <c r="G2" s="257"/>
      <c r="H2" s="257"/>
      <c r="I2" s="257"/>
      <c r="J2" s="258"/>
    </row>
    <row r="3" spans="1:10" s="100" customFormat="1" ht="28.8">
      <c r="A3" s="56" t="s">
        <v>1</v>
      </c>
      <c r="B3" s="57" t="s">
        <v>2</v>
      </c>
      <c r="C3" s="57"/>
      <c r="D3" s="57" t="s">
        <v>26</v>
      </c>
      <c r="E3" s="58" t="s">
        <v>27</v>
      </c>
      <c r="F3" s="13" t="s">
        <v>28</v>
      </c>
      <c r="G3" s="116" t="s">
        <v>29</v>
      </c>
      <c r="H3" s="59" t="s">
        <v>105</v>
      </c>
      <c r="I3" s="15" t="s">
        <v>31</v>
      </c>
      <c r="J3" s="82" t="s">
        <v>5</v>
      </c>
    </row>
    <row r="4" spans="1:10" s="100" customFormat="1" ht="15.6">
      <c r="A4" s="117" t="s">
        <v>6</v>
      </c>
      <c r="B4" s="118" t="s">
        <v>106</v>
      </c>
      <c r="C4" s="119"/>
      <c r="D4" s="119"/>
      <c r="E4" s="119"/>
      <c r="F4" s="120"/>
      <c r="G4" s="119"/>
      <c r="H4" s="119"/>
      <c r="I4" s="130">
        <f>SUM(I5:I10)</f>
        <v>12600</v>
      </c>
      <c r="J4" s="131"/>
    </row>
    <row r="5" spans="1:10" s="100" customFormat="1" ht="15.6">
      <c r="A5" s="121">
        <v>1</v>
      </c>
      <c r="B5" s="69" t="s">
        <v>107</v>
      </c>
      <c r="C5" s="69" t="s">
        <v>108</v>
      </c>
      <c r="D5" s="69" t="s">
        <v>37</v>
      </c>
      <c r="E5" s="69" t="s">
        <v>109</v>
      </c>
      <c r="F5" s="70">
        <v>350</v>
      </c>
      <c r="G5" s="122">
        <v>12</v>
      </c>
      <c r="H5" s="122">
        <v>1</v>
      </c>
      <c r="I5" s="70">
        <f>F5*G5*H5</f>
        <v>4200</v>
      </c>
      <c r="J5" s="132"/>
    </row>
    <row r="6" spans="1:10" s="100" customFormat="1" ht="15.6">
      <c r="A6" s="121">
        <v>2</v>
      </c>
      <c r="B6" s="69" t="s">
        <v>110</v>
      </c>
      <c r="C6" s="69"/>
      <c r="D6" s="69" t="s">
        <v>37</v>
      </c>
      <c r="E6" s="69" t="s">
        <v>111</v>
      </c>
      <c r="F6" s="70">
        <v>4000</v>
      </c>
      <c r="G6" s="122">
        <v>1</v>
      </c>
      <c r="H6" s="122">
        <v>1</v>
      </c>
      <c r="I6" s="70">
        <f t="shared" ref="I6:I10" si="0">F6*G6*H6</f>
        <v>4000</v>
      </c>
      <c r="J6" s="133"/>
    </row>
    <row r="7" spans="1:10" s="100" customFormat="1" ht="15.6">
      <c r="A7" s="121">
        <v>3</v>
      </c>
      <c r="B7" s="69" t="s">
        <v>112</v>
      </c>
      <c r="C7" s="69"/>
      <c r="D7" s="69" t="s">
        <v>37</v>
      </c>
      <c r="E7" s="69" t="s">
        <v>111</v>
      </c>
      <c r="F7" s="70">
        <v>200</v>
      </c>
      <c r="G7" s="122">
        <v>3</v>
      </c>
      <c r="H7" s="122">
        <v>1</v>
      </c>
      <c r="I7" s="70">
        <f t="shared" si="0"/>
        <v>600</v>
      </c>
      <c r="J7" s="133"/>
    </row>
    <row r="8" spans="1:10" s="100" customFormat="1" ht="15.6">
      <c r="A8" s="121">
        <v>5</v>
      </c>
      <c r="B8" s="69" t="s">
        <v>113</v>
      </c>
      <c r="C8" s="69"/>
      <c r="D8" s="69" t="s">
        <v>37</v>
      </c>
      <c r="E8" s="69" t="s">
        <v>111</v>
      </c>
      <c r="F8" s="70">
        <v>2000</v>
      </c>
      <c r="G8" s="122">
        <v>1</v>
      </c>
      <c r="H8" s="122">
        <v>1</v>
      </c>
      <c r="I8" s="70">
        <f t="shared" si="0"/>
        <v>2000</v>
      </c>
      <c r="J8" s="133"/>
    </row>
    <row r="9" spans="1:10" s="100" customFormat="1" ht="15.6">
      <c r="A9" s="121">
        <v>6</v>
      </c>
      <c r="B9" s="69" t="s">
        <v>114</v>
      </c>
      <c r="C9" s="69"/>
      <c r="D9" s="69" t="s">
        <v>37</v>
      </c>
      <c r="E9" s="69" t="s">
        <v>111</v>
      </c>
      <c r="F9" s="70">
        <v>200</v>
      </c>
      <c r="G9" s="122">
        <v>1</v>
      </c>
      <c r="H9" s="122">
        <v>1</v>
      </c>
      <c r="I9" s="70">
        <f t="shared" si="0"/>
        <v>200</v>
      </c>
      <c r="J9" s="133"/>
    </row>
    <row r="10" spans="1:10" s="101" customFormat="1" ht="15">
      <c r="A10" s="121">
        <v>7</v>
      </c>
      <c r="B10" s="69" t="s">
        <v>115</v>
      </c>
      <c r="C10" s="69" t="s">
        <v>116</v>
      </c>
      <c r="D10" s="69" t="s">
        <v>37</v>
      </c>
      <c r="E10" s="69" t="s">
        <v>111</v>
      </c>
      <c r="F10" s="70">
        <v>800</v>
      </c>
      <c r="G10" s="122">
        <v>2</v>
      </c>
      <c r="H10" s="122">
        <v>1</v>
      </c>
      <c r="I10" s="70">
        <f t="shared" si="0"/>
        <v>1600</v>
      </c>
      <c r="J10" s="121"/>
    </row>
    <row r="11" spans="1:10" s="101" customFormat="1" ht="19.2" customHeight="1">
      <c r="A11" s="117" t="s">
        <v>9</v>
      </c>
      <c r="B11" s="118" t="s">
        <v>117</v>
      </c>
      <c r="C11" s="119"/>
      <c r="D11" s="119"/>
      <c r="E11" s="119"/>
      <c r="F11" s="120"/>
      <c r="G11" s="119"/>
      <c r="H11" s="119"/>
      <c r="I11" s="130">
        <f>SUM(I12:I19)</f>
        <v>4880</v>
      </c>
      <c r="J11" s="131"/>
    </row>
    <row r="12" spans="1:10" s="101" customFormat="1" ht="26.4">
      <c r="A12" s="123">
        <v>1</v>
      </c>
      <c r="B12" s="69" t="s">
        <v>118</v>
      </c>
      <c r="C12" s="69" t="s">
        <v>119</v>
      </c>
      <c r="D12" s="69" t="s">
        <v>37</v>
      </c>
      <c r="E12" s="69" t="s">
        <v>63</v>
      </c>
      <c r="F12" s="70">
        <v>800</v>
      </c>
      <c r="G12" s="122">
        <v>2</v>
      </c>
      <c r="H12" s="122">
        <v>1</v>
      </c>
      <c r="I12" s="70">
        <f>F12*G12*H12</f>
        <v>1600</v>
      </c>
      <c r="J12" s="121"/>
    </row>
    <row r="13" spans="1:10" s="101" customFormat="1" ht="26.4">
      <c r="A13" s="123">
        <v>2</v>
      </c>
      <c r="B13" s="69" t="s">
        <v>120</v>
      </c>
      <c r="C13" s="69" t="s">
        <v>121</v>
      </c>
      <c r="D13" s="69" t="s">
        <v>37</v>
      </c>
      <c r="E13" s="69" t="s">
        <v>53</v>
      </c>
      <c r="F13" s="70">
        <v>200</v>
      </c>
      <c r="G13" s="122">
        <v>2</v>
      </c>
      <c r="H13" s="122">
        <v>1</v>
      </c>
      <c r="I13" s="70">
        <f t="shared" ref="I13:I19" si="1">F13*G13*H13</f>
        <v>400</v>
      </c>
      <c r="J13" s="121"/>
    </row>
    <row r="14" spans="1:10" s="101" customFormat="1" ht="15">
      <c r="A14" s="123">
        <v>3</v>
      </c>
      <c r="B14" s="69" t="s">
        <v>122</v>
      </c>
      <c r="C14" s="69" t="s">
        <v>123</v>
      </c>
      <c r="D14" s="69" t="s">
        <v>37</v>
      </c>
      <c r="E14" s="69" t="s">
        <v>111</v>
      </c>
      <c r="F14" s="70">
        <v>2000</v>
      </c>
      <c r="G14" s="122">
        <v>1</v>
      </c>
      <c r="H14" s="122">
        <v>1</v>
      </c>
      <c r="I14" s="70">
        <f t="shared" si="1"/>
        <v>2000</v>
      </c>
      <c r="J14" s="121"/>
    </row>
    <row r="15" spans="1:10" s="101" customFormat="1" ht="15">
      <c r="A15" s="123">
        <v>4</v>
      </c>
      <c r="B15" s="69" t="s">
        <v>124</v>
      </c>
      <c r="C15" s="69" t="s">
        <v>125</v>
      </c>
      <c r="D15" s="69" t="s">
        <v>37</v>
      </c>
      <c r="E15" s="69" t="s">
        <v>111</v>
      </c>
      <c r="F15" s="70">
        <v>500</v>
      </c>
      <c r="G15" s="122">
        <v>1</v>
      </c>
      <c r="H15" s="122">
        <v>1</v>
      </c>
      <c r="I15" s="70">
        <f t="shared" si="1"/>
        <v>500</v>
      </c>
      <c r="J15" s="121"/>
    </row>
    <row r="16" spans="1:10" s="101" customFormat="1" ht="15">
      <c r="A16" s="123">
        <v>5</v>
      </c>
      <c r="B16" s="69" t="s">
        <v>112</v>
      </c>
      <c r="C16" s="69" t="s">
        <v>126</v>
      </c>
      <c r="D16" s="69" t="s">
        <v>37</v>
      </c>
      <c r="E16" s="69" t="s">
        <v>111</v>
      </c>
      <c r="F16" s="70">
        <v>200</v>
      </c>
      <c r="G16" s="122">
        <v>1</v>
      </c>
      <c r="H16" s="122">
        <v>1</v>
      </c>
      <c r="I16" s="70">
        <f t="shared" si="1"/>
        <v>200</v>
      </c>
      <c r="J16" s="121"/>
    </row>
    <row r="17" spans="1:10" s="101" customFormat="1" ht="26.4">
      <c r="A17" s="123">
        <v>6</v>
      </c>
      <c r="B17" s="69" t="s">
        <v>127</v>
      </c>
      <c r="C17" s="69" t="s">
        <v>128</v>
      </c>
      <c r="D17" s="69" t="s">
        <v>37</v>
      </c>
      <c r="E17" s="69" t="s">
        <v>111</v>
      </c>
      <c r="F17" s="70">
        <v>180</v>
      </c>
      <c r="G17" s="122">
        <v>1</v>
      </c>
      <c r="H17" s="122">
        <v>1</v>
      </c>
      <c r="I17" s="70">
        <f t="shared" si="1"/>
        <v>180</v>
      </c>
      <c r="J17" s="121"/>
    </row>
    <row r="18" spans="1:10" s="101" customFormat="1" ht="15">
      <c r="A18" s="123">
        <v>7</v>
      </c>
      <c r="B18" s="69" t="s">
        <v>129</v>
      </c>
      <c r="C18" s="69"/>
      <c r="D18" s="69" t="s">
        <v>37</v>
      </c>
      <c r="E18" s="69" t="s">
        <v>130</v>
      </c>
      <c r="F18" s="70">
        <v>0</v>
      </c>
      <c r="G18" s="122">
        <v>5</v>
      </c>
      <c r="H18" s="122">
        <v>1</v>
      </c>
      <c r="I18" s="70">
        <f t="shared" si="1"/>
        <v>0</v>
      </c>
      <c r="J18" s="121"/>
    </row>
    <row r="19" spans="1:10" s="101" customFormat="1" ht="15">
      <c r="A19" s="123">
        <v>8</v>
      </c>
      <c r="B19" s="69" t="s">
        <v>131</v>
      </c>
      <c r="C19" s="69"/>
      <c r="D19" s="69" t="s">
        <v>37</v>
      </c>
      <c r="E19" s="69" t="s">
        <v>53</v>
      </c>
      <c r="F19" s="70">
        <v>0</v>
      </c>
      <c r="G19" s="122">
        <v>1</v>
      </c>
      <c r="H19" s="122">
        <v>1</v>
      </c>
      <c r="I19" s="70">
        <f t="shared" si="1"/>
        <v>0</v>
      </c>
      <c r="J19" s="121"/>
    </row>
    <row r="20" spans="1:10" s="101" customFormat="1" ht="15.6">
      <c r="A20" s="117" t="s">
        <v>12</v>
      </c>
      <c r="B20" s="118" t="s">
        <v>132</v>
      </c>
      <c r="C20" s="119"/>
      <c r="D20" s="119"/>
      <c r="E20" s="119"/>
      <c r="F20" s="119"/>
      <c r="G20" s="119"/>
      <c r="H20" s="119"/>
      <c r="I20" s="134">
        <f>SUM(I21:I21)</f>
        <v>3360</v>
      </c>
      <c r="J20" s="135"/>
    </row>
    <row r="21" spans="1:10" s="101" customFormat="1" ht="15">
      <c r="A21" s="124" t="s">
        <v>133</v>
      </c>
      <c r="B21" s="69" t="s">
        <v>134</v>
      </c>
      <c r="C21" s="69" t="s">
        <v>135</v>
      </c>
      <c r="D21" s="69" t="s">
        <v>90</v>
      </c>
      <c r="E21" s="69" t="s">
        <v>91</v>
      </c>
      <c r="F21" s="125">
        <v>280</v>
      </c>
      <c r="G21" s="28">
        <v>6</v>
      </c>
      <c r="H21" s="123">
        <v>2</v>
      </c>
      <c r="I21" s="70">
        <f>F21*G21*H21</f>
        <v>3360</v>
      </c>
      <c r="J21" s="136"/>
    </row>
    <row r="22" spans="1:10" s="101" customFormat="1" ht="15.6">
      <c r="A22" s="117" t="s">
        <v>15</v>
      </c>
      <c r="B22" s="118" t="s">
        <v>136</v>
      </c>
      <c r="C22" s="119"/>
      <c r="D22" s="119"/>
      <c r="E22" s="119"/>
      <c r="F22" s="119"/>
      <c r="G22" s="119"/>
      <c r="H22" s="119"/>
      <c r="I22" s="137">
        <f>SUM(I23:I23)</f>
        <v>2000</v>
      </c>
      <c r="J22" s="138"/>
    </row>
    <row r="23" spans="1:10" s="101" customFormat="1" ht="15">
      <c r="A23" s="126" t="s">
        <v>133</v>
      </c>
      <c r="B23" s="69" t="s">
        <v>137</v>
      </c>
      <c r="C23" s="69" t="s">
        <v>138</v>
      </c>
      <c r="D23" s="69" t="s">
        <v>139</v>
      </c>
      <c r="E23" s="69" t="s">
        <v>99</v>
      </c>
      <c r="F23" s="70">
        <v>1000</v>
      </c>
      <c r="G23" s="127">
        <v>2</v>
      </c>
      <c r="H23" s="127">
        <v>1</v>
      </c>
      <c r="I23" s="70">
        <f>F23*G23*H23</f>
        <v>2000</v>
      </c>
      <c r="J23" s="139"/>
    </row>
    <row r="24" spans="1:10" s="101" customFormat="1" ht="15">
      <c r="A24" s="31"/>
      <c r="B24" s="255" t="s">
        <v>140</v>
      </c>
      <c r="C24" s="255"/>
      <c r="D24" s="32"/>
      <c r="E24" s="33"/>
      <c r="F24" s="33"/>
      <c r="G24" s="33"/>
      <c r="H24" s="33"/>
      <c r="I24" s="140">
        <f>I4+I11+I20+I22</f>
        <v>22840</v>
      </c>
      <c r="J24" s="31"/>
    </row>
    <row r="25" spans="1:10" s="102" customFormat="1">
      <c r="A25" s="259"/>
      <c r="B25" s="259"/>
      <c r="C25" s="259"/>
      <c r="D25" s="259"/>
      <c r="E25" s="259"/>
      <c r="F25" s="259"/>
      <c r="G25" s="259"/>
      <c r="H25" s="260"/>
      <c r="I25" s="260"/>
      <c r="J25" s="259"/>
    </row>
    <row r="26" spans="1:10" s="102" customFormat="1">
      <c r="A26" s="261"/>
      <c r="B26" s="261"/>
      <c r="C26" s="108"/>
      <c r="D26" s="108"/>
      <c r="E26" s="105"/>
      <c r="F26" s="106"/>
      <c r="G26" s="107"/>
      <c r="H26" s="106"/>
      <c r="I26" s="106"/>
      <c r="J26" s="108"/>
    </row>
  </sheetData>
  <protectedRanges>
    <protectedRange sqref="B11:C11 A11:A19 J10 A4:J4 A20:J20 A22:J24 D11:J19 D10:G10 H21:J21" name="区域1_1"/>
    <protectedRange sqref="A21:G21" name="区域1_1_1"/>
  </protectedRanges>
  <mergeCells count="4">
    <mergeCell ref="A2:J2"/>
    <mergeCell ref="B24:C24"/>
    <mergeCell ref="A25:J25"/>
    <mergeCell ref="A26:B26"/>
  </mergeCells>
  <phoneticPr fontId="4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2"/>
  <sheetViews>
    <sheetView topLeftCell="A25" zoomScale="115" zoomScaleNormal="115" zoomScalePageLayoutView="130" workbookViewId="0">
      <selection activeCell="F42" sqref="F42"/>
    </sheetView>
  </sheetViews>
  <sheetFormatPr defaultColWidth="9" defaultRowHeight="15.6"/>
  <cols>
    <col min="1" max="1" width="10.109375" style="53" customWidth="1"/>
    <col min="2" max="2" width="21.77734375" style="53" customWidth="1"/>
    <col min="3" max="3" width="75" style="53" customWidth="1"/>
    <col min="4" max="4" width="11.33203125" style="53" customWidth="1"/>
    <col min="5" max="5" width="12.44140625" style="53" customWidth="1"/>
    <col min="6" max="6" width="9.77734375" style="53" customWidth="1"/>
    <col min="7" max="7" width="10.44140625" style="53" customWidth="1"/>
    <col min="8" max="8" width="15" style="53" customWidth="1"/>
    <col min="9" max="9" width="19.77734375" style="53" customWidth="1"/>
    <col min="10" max="234" width="9" style="54"/>
    <col min="235" max="235" width="10.109375" style="54" customWidth="1"/>
    <col min="236" max="236" width="24.109375" style="54" customWidth="1"/>
    <col min="237" max="237" width="20.33203125" style="54" customWidth="1"/>
    <col min="238" max="244" width="15" style="54" customWidth="1"/>
    <col min="245" max="245" width="18.77734375" style="54" customWidth="1"/>
    <col min="246" max="490" width="9" style="54"/>
    <col min="491" max="491" width="10.109375" style="54" customWidth="1"/>
    <col min="492" max="492" width="24.109375" style="54" customWidth="1"/>
    <col min="493" max="493" width="20.33203125" style="54" customWidth="1"/>
    <col min="494" max="500" width="15" style="54" customWidth="1"/>
    <col min="501" max="501" width="18.77734375" style="54" customWidth="1"/>
    <col min="502" max="746" width="9" style="54"/>
    <col min="747" max="747" width="10.109375" style="54" customWidth="1"/>
    <col min="748" max="748" width="24.109375" style="54" customWidth="1"/>
    <col min="749" max="749" width="20.33203125" style="54" customWidth="1"/>
    <col min="750" max="756" width="15" style="54" customWidth="1"/>
    <col min="757" max="757" width="18.77734375" style="54" customWidth="1"/>
    <col min="758" max="1002" width="9" style="54"/>
    <col min="1003" max="1003" width="10.109375" style="54" customWidth="1"/>
    <col min="1004" max="1004" width="24.109375" style="54" customWidth="1"/>
    <col min="1005" max="1005" width="20.33203125" style="54" customWidth="1"/>
    <col min="1006" max="1012" width="15" style="54" customWidth="1"/>
    <col min="1013" max="1013" width="18.77734375" style="54" customWidth="1"/>
    <col min="1014" max="1258" width="9" style="54"/>
    <col min="1259" max="1259" width="10.109375" style="54" customWidth="1"/>
    <col min="1260" max="1260" width="24.109375" style="54" customWidth="1"/>
    <col min="1261" max="1261" width="20.33203125" style="54" customWidth="1"/>
    <col min="1262" max="1268" width="15" style="54" customWidth="1"/>
    <col min="1269" max="1269" width="18.77734375" style="54" customWidth="1"/>
    <col min="1270" max="1514" width="9" style="54"/>
    <col min="1515" max="1515" width="10.109375" style="54" customWidth="1"/>
    <col min="1516" max="1516" width="24.109375" style="54" customWidth="1"/>
    <col min="1517" max="1517" width="20.33203125" style="54" customWidth="1"/>
    <col min="1518" max="1524" width="15" style="54" customWidth="1"/>
    <col min="1525" max="1525" width="18.77734375" style="54" customWidth="1"/>
    <col min="1526" max="1770" width="9" style="54"/>
    <col min="1771" max="1771" width="10.109375" style="54" customWidth="1"/>
    <col min="1772" max="1772" width="24.109375" style="54" customWidth="1"/>
    <col min="1773" max="1773" width="20.33203125" style="54" customWidth="1"/>
    <col min="1774" max="1780" width="15" style="54" customWidth="1"/>
    <col min="1781" max="1781" width="18.77734375" style="54" customWidth="1"/>
    <col min="1782" max="2026" width="9" style="54"/>
    <col min="2027" max="2027" width="10.109375" style="54" customWidth="1"/>
    <col min="2028" max="2028" width="24.109375" style="54" customWidth="1"/>
    <col min="2029" max="2029" width="20.33203125" style="54" customWidth="1"/>
    <col min="2030" max="2036" width="15" style="54" customWidth="1"/>
    <col min="2037" max="2037" width="18.77734375" style="54" customWidth="1"/>
    <col min="2038" max="2282" width="9" style="54"/>
    <col min="2283" max="2283" width="10.109375" style="54" customWidth="1"/>
    <col min="2284" max="2284" width="24.109375" style="54" customWidth="1"/>
    <col min="2285" max="2285" width="20.33203125" style="54" customWidth="1"/>
    <col min="2286" max="2292" width="15" style="54" customWidth="1"/>
    <col min="2293" max="2293" width="18.77734375" style="54" customWidth="1"/>
    <col min="2294" max="2538" width="9" style="54"/>
    <col min="2539" max="2539" width="10.109375" style="54" customWidth="1"/>
    <col min="2540" max="2540" width="24.109375" style="54" customWidth="1"/>
    <col min="2541" max="2541" width="20.33203125" style="54" customWidth="1"/>
    <col min="2542" max="2548" width="15" style="54" customWidth="1"/>
    <col min="2549" max="2549" width="18.77734375" style="54" customWidth="1"/>
    <col min="2550" max="2794" width="9" style="54"/>
    <col min="2795" max="2795" width="10.109375" style="54" customWidth="1"/>
    <col min="2796" max="2796" width="24.109375" style="54" customWidth="1"/>
    <col min="2797" max="2797" width="20.33203125" style="54" customWidth="1"/>
    <col min="2798" max="2804" width="15" style="54" customWidth="1"/>
    <col min="2805" max="2805" width="18.77734375" style="54" customWidth="1"/>
    <col min="2806" max="3050" width="9" style="54"/>
    <col min="3051" max="3051" width="10.109375" style="54" customWidth="1"/>
    <col min="3052" max="3052" width="24.109375" style="54" customWidth="1"/>
    <col min="3053" max="3053" width="20.33203125" style="54" customWidth="1"/>
    <col min="3054" max="3060" width="15" style="54" customWidth="1"/>
    <col min="3061" max="3061" width="18.77734375" style="54" customWidth="1"/>
    <col min="3062" max="3306" width="9" style="54"/>
    <col min="3307" max="3307" width="10.109375" style="54" customWidth="1"/>
    <col min="3308" max="3308" width="24.109375" style="54" customWidth="1"/>
    <col min="3309" max="3309" width="20.33203125" style="54" customWidth="1"/>
    <col min="3310" max="3316" width="15" style="54" customWidth="1"/>
    <col min="3317" max="3317" width="18.77734375" style="54" customWidth="1"/>
    <col min="3318" max="3562" width="9" style="54"/>
    <col min="3563" max="3563" width="10.109375" style="54" customWidth="1"/>
    <col min="3564" max="3564" width="24.109375" style="54" customWidth="1"/>
    <col min="3565" max="3565" width="20.33203125" style="54" customWidth="1"/>
    <col min="3566" max="3572" width="15" style="54" customWidth="1"/>
    <col min="3573" max="3573" width="18.77734375" style="54" customWidth="1"/>
    <col min="3574" max="3818" width="9" style="54"/>
    <col min="3819" max="3819" width="10.109375" style="54" customWidth="1"/>
    <col min="3820" max="3820" width="24.109375" style="54" customWidth="1"/>
    <col min="3821" max="3821" width="20.33203125" style="54" customWidth="1"/>
    <col min="3822" max="3828" width="15" style="54" customWidth="1"/>
    <col min="3829" max="3829" width="18.77734375" style="54" customWidth="1"/>
    <col min="3830" max="4074" width="9" style="54"/>
    <col min="4075" max="4075" width="10.109375" style="54" customWidth="1"/>
    <col min="4076" max="4076" width="24.109375" style="54" customWidth="1"/>
    <col min="4077" max="4077" width="20.33203125" style="54" customWidth="1"/>
    <col min="4078" max="4084" width="15" style="54" customWidth="1"/>
    <col min="4085" max="4085" width="18.77734375" style="54" customWidth="1"/>
    <col min="4086" max="4330" width="9" style="54"/>
    <col min="4331" max="4331" width="10.109375" style="54" customWidth="1"/>
    <col min="4332" max="4332" width="24.109375" style="54" customWidth="1"/>
    <col min="4333" max="4333" width="20.33203125" style="54" customWidth="1"/>
    <col min="4334" max="4340" width="15" style="54" customWidth="1"/>
    <col min="4341" max="4341" width="18.77734375" style="54" customWidth="1"/>
    <col min="4342" max="4586" width="9" style="54"/>
    <col min="4587" max="4587" width="10.109375" style="54" customWidth="1"/>
    <col min="4588" max="4588" width="24.109375" style="54" customWidth="1"/>
    <col min="4589" max="4589" width="20.33203125" style="54" customWidth="1"/>
    <col min="4590" max="4596" width="15" style="54" customWidth="1"/>
    <col min="4597" max="4597" width="18.77734375" style="54" customWidth="1"/>
    <col min="4598" max="4842" width="9" style="54"/>
    <col min="4843" max="4843" width="10.109375" style="54" customWidth="1"/>
    <col min="4844" max="4844" width="24.109375" style="54" customWidth="1"/>
    <col min="4845" max="4845" width="20.33203125" style="54" customWidth="1"/>
    <col min="4846" max="4852" width="15" style="54" customWidth="1"/>
    <col min="4853" max="4853" width="18.77734375" style="54" customWidth="1"/>
    <col min="4854" max="5098" width="9" style="54"/>
    <col min="5099" max="5099" width="10.109375" style="54" customWidth="1"/>
    <col min="5100" max="5100" width="24.109375" style="54" customWidth="1"/>
    <col min="5101" max="5101" width="20.33203125" style="54" customWidth="1"/>
    <col min="5102" max="5108" width="15" style="54" customWidth="1"/>
    <col min="5109" max="5109" width="18.77734375" style="54" customWidth="1"/>
    <col min="5110" max="5354" width="9" style="54"/>
    <col min="5355" max="5355" width="10.109375" style="54" customWidth="1"/>
    <col min="5356" max="5356" width="24.109375" style="54" customWidth="1"/>
    <col min="5357" max="5357" width="20.33203125" style="54" customWidth="1"/>
    <col min="5358" max="5364" width="15" style="54" customWidth="1"/>
    <col min="5365" max="5365" width="18.77734375" style="54" customWidth="1"/>
    <col min="5366" max="5610" width="9" style="54"/>
    <col min="5611" max="5611" width="10.109375" style="54" customWidth="1"/>
    <col min="5612" max="5612" width="24.109375" style="54" customWidth="1"/>
    <col min="5613" max="5613" width="20.33203125" style="54" customWidth="1"/>
    <col min="5614" max="5620" width="15" style="54" customWidth="1"/>
    <col min="5621" max="5621" width="18.77734375" style="54" customWidth="1"/>
    <col min="5622" max="5866" width="9" style="54"/>
    <col min="5867" max="5867" width="10.109375" style="54" customWidth="1"/>
    <col min="5868" max="5868" width="24.109375" style="54" customWidth="1"/>
    <col min="5869" max="5869" width="20.33203125" style="54" customWidth="1"/>
    <col min="5870" max="5876" width="15" style="54" customWidth="1"/>
    <col min="5877" max="5877" width="18.77734375" style="54" customWidth="1"/>
    <col min="5878" max="6122" width="9" style="54"/>
    <col min="6123" max="6123" width="10.109375" style="54" customWidth="1"/>
    <col min="6124" max="6124" width="24.109375" style="54" customWidth="1"/>
    <col min="6125" max="6125" width="20.33203125" style="54" customWidth="1"/>
    <col min="6126" max="6132" width="15" style="54" customWidth="1"/>
    <col min="6133" max="6133" width="18.77734375" style="54" customWidth="1"/>
    <col min="6134" max="6378" width="9" style="54"/>
    <col min="6379" max="6379" width="10.109375" style="54" customWidth="1"/>
    <col min="6380" max="6380" width="24.109375" style="54" customWidth="1"/>
    <col min="6381" max="6381" width="20.33203125" style="54" customWidth="1"/>
    <col min="6382" max="6388" width="15" style="54" customWidth="1"/>
    <col min="6389" max="6389" width="18.77734375" style="54" customWidth="1"/>
    <col min="6390" max="6634" width="9" style="54"/>
    <col min="6635" max="6635" width="10.109375" style="54" customWidth="1"/>
    <col min="6636" max="6636" width="24.109375" style="54" customWidth="1"/>
    <col min="6637" max="6637" width="20.33203125" style="54" customWidth="1"/>
    <col min="6638" max="6644" width="15" style="54" customWidth="1"/>
    <col min="6645" max="6645" width="18.77734375" style="54" customWidth="1"/>
    <col min="6646" max="6890" width="9" style="54"/>
    <col min="6891" max="6891" width="10.109375" style="54" customWidth="1"/>
    <col min="6892" max="6892" width="24.109375" style="54" customWidth="1"/>
    <col min="6893" max="6893" width="20.33203125" style="54" customWidth="1"/>
    <col min="6894" max="6900" width="15" style="54" customWidth="1"/>
    <col min="6901" max="6901" width="18.77734375" style="54" customWidth="1"/>
    <col min="6902" max="7146" width="9" style="54"/>
    <col min="7147" max="7147" width="10.109375" style="54" customWidth="1"/>
    <col min="7148" max="7148" width="24.109375" style="54" customWidth="1"/>
    <col min="7149" max="7149" width="20.33203125" style="54" customWidth="1"/>
    <col min="7150" max="7156" width="15" style="54" customWidth="1"/>
    <col min="7157" max="7157" width="18.77734375" style="54" customWidth="1"/>
    <col min="7158" max="7402" width="9" style="54"/>
    <col min="7403" max="7403" width="10.109375" style="54" customWidth="1"/>
    <col min="7404" max="7404" width="24.109375" style="54" customWidth="1"/>
    <col min="7405" max="7405" width="20.33203125" style="54" customWidth="1"/>
    <col min="7406" max="7412" width="15" style="54" customWidth="1"/>
    <col min="7413" max="7413" width="18.77734375" style="54" customWidth="1"/>
    <col min="7414" max="7658" width="9" style="54"/>
    <col min="7659" max="7659" width="10.109375" style="54" customWidth="1"/>
    <col min="7660" max="7660" width="24.109375" style="54" customWidth="1"/>
    <col min="7661" max="7661" width="20.33203125" style="54" customWidth="1"/>
    <col min="7662" max="7668" width="15" style="54" customWidth="1"/>
    <col min="7669" max="7669" width="18.77734375" style="54" customWidth="1"/>
    <col min="7670" max="7914" width="9" style="54"/>
    <col min="7915" max="7915" width="10.109375" style="54" customWidth="1"/>
    <col min="7916" max="7916" width="24.109375" style="54" customWidth="1"/>
    <col min="7917" max="7917" width="20.33203125" style="54" customWidth="1"/>
    <col min="7918" max="7924" width="15" style="54" customWidth="1"/>
    <col min="7925" max="7925" width="18.77734375" style="54" customWidth="1"/>
    <col min="7926" max="8170" width="9" style="54"/>
    <col min="8171" max="8171" width="10.109375" style="54" customWidth="1"/>
    <col min="8172" max="8172" width="24.109375" style="54" customWidth="1"/>
    <col min="8173" max="8173" width="20.33203125" style="54" customWidth="1"/>
    <col min="8174" max="8180" width="15" style="54" customWidth="1"/>
    <col min="8181" max="8181" width="18.77734375" style="54" customWidth="1"/>
    <col min="8182" max="8426" width="9" style="54"/>
    <col min="8427" max="8427" width="10.109375" style="54" customWidth="1"/>
    <col min="8428" max="8428" width="24.109375" style="54" customWidth="1"/>
    <col min="8429" max="8429" width="20.33203125" style="54" customWidth="1"/>
    <col min="8430" max="8436" width="15" style="54" customWidth="1"/>
    <col min="8437" max="8437" width="18.77734375" style="54" customWidth="1"/>
    <col min="8438" max="8682" width="9" style="54"/>
    <col min="8683" max="8683" width="10.109375" style="54" customWidth="1"/>
    <col min="8684" max="8684" width="24.109375" style="54" customWidth="1"/>
    <col min="8685" max="8685" width="20.33203125" style="54" customWidth="1"/>
    <col min="8686" max="8692" width="15" style="54" customWidth="1"/>
    <col min="8693" max="8693" width="18.77734375" style="54" customWidth="1"/>
    <col min="8694" max="8938" width="9" style="54"/>
    <col min="8939" max="8939" width="10.109375" style="54" customWidth="1"/>
    <col min="8940" max="8940" width="24.109375" style="54" customWidth="1"/>
    <col min="8941" max="8941" width="20.33203125" style="54" customWidth="1"/>
    <col min="8942" max="8948" width="15" style="54" customWidth="1"/>
    <col min="8949" max="8949" width="18.77734375" style="54" customWidth="1"/>
    <col min="8950" max="9194" width="9" style="54"/>
    <col min="9195" max="9195" width="10.109375" style="54" customWidth="1"/>
    <col min="9196" max="9196" width="24.109375" style="54" customWidth="1"/>
    <col min="9197" max="9197" width="20.33203125" style="54" customWidth="1"/>
    <col min="9198" max="9204" width="15" style="54" customWidth="1"/>
    <col min="9205" max="9205" width="18.77734375" style="54" customWidth="1"/>
    <col min="9206" max="9450" width="9" style="54"/>
    <col min="9451" max="9451" width="10.109375" style="54" customWidth="1"/>
    <col min="9452" max="9452" width="24.109375" style="54" customWidth="1"/>
    <col min="9453" max="9453" width="20.33203125" style="54" customWidth="1"/>
    <col min="9454" max="9460" width="15" style="54" customWidth="1"/>
    <col min="9461" max="9461" width="18.77734375" style="54" customWidth="1"/>
    <col min="9462" max="9706" width="9" style="54"/>
    <col min="9707" max="9707" width="10.109375" style="54" customWidth="1"/>
    <col min="9708" max="9708" width="24.109375" style="54" customWidth="1"/>
    <col min="9709" max="9709" width="20.33203125" style="54" customWidth="1"/>
    <col min="9710" max="9716" width="15" style="54" customWidth="1"/>
    <col min="9717" max="9717" width="18.77734375" style="54" customWidth="1"/>
    <col min="9718" max="9962" width="9" style="54"/>
    <col min="9963" max="9963" width="10.109375" style="54" customWidth="1"/>
    <col min="9964" max="9964" width="24.109375" style="54" customWidth="1"/>
    <col min="9965" max="9965" width="20.33203125" style="54" customWidth="1"/>
    <col min="9966" max="9972" width="15" style="54" customWidth="1"/>
    <col min="9973" max="9973" width="18.77734375" style="54" customWidth="1"/>
    <col min="9974" max="10218" width="9" style="54"/>
    <col min="10219" max="10219" width="10.109375" style="54" customWidth="1"/>
    <col min="10220" max="10220" width="24.109375" style="54" customWidth="1"/>
    <col min="10221" max="10221" width="20.33203125" style="54" customWidth="1"/>
    <col min="10222" max="10228" width="15" style="54" customWidth="1"/>
    <col min="10229" max="10229" width="18.77734375" style="54" customWidth="1"/>
    <col min="10230" max="10474" width="9" style="54"/>
    <col min="10475" max="10475" width="10.109375" style="54" customWidth="1"/>
    <col min="10476" max="10476" width="24.109375" style="54" customWidth="1"/>
    <col min="10477" max="10477" width="20.33203125" style="54" customWidth="1"/>
    <col min="10478" max="10484" width="15" style="54" customWidth="1"/>
    <col min="10485" max="10485" width="18.77734375" style="54" customWidth="1"/>
    <col min="10486" max="10730" width="9" style="54"/>
    <col min="10731" max="10731" width="10.109375" style="54" customWidth="1"/>
    <col min="10732" max="10732" width="24.109375" style="54" customWidth="1"/>
    <col min="10733" max="10733" width="20.33203125" style="54" customWidth="1"/>
    <col min="10734" max="10740" width="15" style="54" customWidth="1"/>
    <col min="10741" max="10741" width="18.77734375" style="54" customWidth="1"/>
    <col min="10742" max="10986" width="9" style="54"/>
    <col min="10987" max="10987" width="10.109375" style="54" customWidth="1"/>
    <col min="10988" max="10988" width="24.109375" style="54" customWidth="1"/>
    <col min="10989" max="10989" width="20.33203125" style="54" customWidth="1"/>
    <col min="10990" max="10996" width="15" style="54" customWidth="1"/>
    <col min="10997" max="10997" width="18.77734375" style="54" customWidth="1"/>
    <col min="10998" max="11242" width="9" style="54"/>
    <col min="11243" max="11243" width="10.109375" style="54" customWidth="1"/>
    <col min="11244" max="11244" width="24.109375" style="54" customWidth="1"/>
    <col min="11245" max="11245" width="20.33203125" style="54" customWidth="1"/>
    <col min="11246" max="11252" width="15" style="54" customWidth="1"/>
    <col min="11253" max="11253" width="18.77734375" style="54" customWidth="1"/>
    <col min="11254" max="11498" width="9" style="54"/>
    <col min="11499" max="11499" width="10.109375" style="54" customWidth="1"/>
    <col min="11500" max="11500" width="24.109375" style="54" customWidth="1"/>
    <col min="11501" max="11501" width="20.33203125" style="54" customWidth="1"/>
    <col min="11502" max="11508" width="15" style="54" customWidth="1"/>
    <col min="11509" max="11509" width="18.77734375" style="54" customWidth="1"/>
    <col min="11510" max="11754" width="9" style="54"/>
    <col min="11755" max="11755" width="10.109375" style="54" customWidth="1"/>
    <col min="11756" max="11756" width="24.109375" style="54" customWidth="1"/>
    <col min="11757" max="11757" width="20.33203125" style="54" customWidth="1"/>
    <col min="11758" max="11764" width="15" style="54" customWidth="1"/>
    <col min="11765" max="11765" width="18.77734375" style="54" customWidth="1"/>
    <col min="11766" max="12010" width="9" style="54"/>
    <col min="12011" max="12011" width="10.109375" style="54" customWidth="1"/>
    <col min="12012" max="12012" width="24.109375" style="54" customWidth="1"/>
    <col min="12013" max="12013" width="20.33203125" style="54" customWidth="1"/>
    <col min="12014" max="12020" width="15" style="54" customWidth="1"/>
    <col min="12021" max="12021" width="18.77734375" style="54" customWidth="1"/>
    <col min="12022" max="12266" width="9" style="54"/>
    <col min="12267" max="12267" width="10.109375" style="54" customWidth="1"/>
    <col min="12268" max="12268" width="24.109375" style="54" customWidth="1"/>
    <col min="12269" max="12269" width="20.33203125" style="54" customWidth="1"/>
    <col min="12270" max="12276" width="15" style="54" customWidth="1"/>
    <col min="12277" max="12277" width="18.77734375" style="54" customWidth="1"/>
    <col min="12278" max="12522" width="9" style="54"/>
    <col min="12523" max="12523" width="10.109375" style="54" customWidth="1"/>
    <col min="12524" max="12524" width="24.109375" style="54" customWidth="1"/>
    <col min="12525" max="12525" width="20.33203125" style="54" customWidth="1"/>
    <col min="12526" max="12532" width="15" style="54" customWidth="1"/>
    <col min="12533" max="12533" width="18.77734375" style="54" customWidth="1"/>
    <col min="12534" max="12778" width="9" style="54"/>
    <col min="12779" max="12779" width="10.109375" style="54" customWidth="1"/>
    <col min="12780" max="12780" width="24.109375" style="54" customWidth="1"/>
    <col min="12781" max="12781" width="20.33203125" style="54" customWidth="1"/>
    <col min="12782" max="12788" width="15" style="54" customWidth="1"/>
    <col min="12789" max="12789" width="18.77734375" style="54" customWidth="1"/>
    <col min="12790" max="13034" width="9" style="54"/>
    <col min="13035" max="13035" width="10.109375" style="54" customWidth="1"/>
    <col min="13036" max="13036" width="24.109375" style="54" customWidth="1"/>
    <col min="13037" max="13037" width="20.33203125" style="54" customWidth="1"/>
    <col min="13038" max="13044" width="15" style="54" customWidth="1"/>
    <col min="13045" max="13045" width="18.77734375" style="54" customWidth="1"/>
    <col min="13046" max="13290" width="9" style="54"/>
    <col min="13291" max="13291" width="10.109375" style="54" customWidth="1"/>
    <col min="13292" max="13292" width="24.109375" style="54" customWidth="1"/>
    <col min="13293" max="13293" width="20.33203125" style="54" customWidth="1"/>
    <col min="13294" max="13300" width="15" style="54" customWidth="1"/>
    <col min="13301" max="13301" width="18.77734375" style="54" customWidth="1"/>
    <col min="13302" max="13546" width="9" style="54"/>
    <col min="13547" max="13547" width="10.109375" style="54" customWidth="1"/>
    <col min="13548" max="13548" width="24.109375" style="54" customWidth="1"/>
    <col min="13549" max="13549" width="20.33203125" style="54" customWidth="1"/>
    <col min="13550" max="13556" width="15" style="54" customWidth="1"/>
    <col min="13557" max="13557" width="18.77734375" style="54" customWidth="1"/>
    <col min="13558" max="13802" width="9" style="54"/>
    <col min="13803" max="13803" width="10.109375" style="54" customWidth="1"/>
    <col min="13804" max="13804" width="24.109375" style="54" customWidth="1"/>
    <col min="13805" max="13805" width="20.33203125" style="54" customWidth="1"/>
    <col min="13806" max="13812" width="15" style="54" customWidth="1"/>
    <col min="13813" max="13813" width="18.77734375" style="54" customWidth="1"/>
    <col min="13814" max="14058" width="9" style="54"/>
    <col min="14059" max="14059" width="10.109375" style="54" customWidth="1"/>
    <col min="14060" max="14060" width="24.109375" style="54" customWidth="1"/>
    <col min="14061" max="14061" width="20.33203125" style="54" customWidth="1"/>
    <col min="14062" max="14068" width="15" style="54" customWidth="1"/>
    <col min="14069" max="14069" width="18.77734375" style="54" customWidth="1"/>
    <col min="14070" max="14314" width="9" style="54"/>
    <col min="14315" max="14315" width="10.109375" style="54" customWidth="1"/>
    <col min="14316" max="14316" width="24.109375" style="54" customWidth="1"/>
    <col min="14317" max="14317" width="20.33203125" style="54" customWidth="1"/>
    <col min="14318" max="14324" width="15" style="54" customWidth="1"/>
    <col min="14325" max="14325" width="18.77734375" style="54" customWidth="1"/>
    <col min="14326" max="14570" width="9" style="54"/>
    <col min="14571" max="14571" width="10.109375" style="54" customWidth="1"/>
    <col min="14572" max="14572" width="24.109375" style="54" customWidth="1"/>
    <col min="14573" max="14573" width="20.33203125" style="54" customWidth="1"/>
    <col min="14574" max="14580" width="15" style="54" customWidth="1"/>
    <col min="14581" max="14581" width="18.77734375" style="54" customWidth="1"/>
    <col min="14582" max="14826" width="9" style="54"/>
    <col min="14827" max="14827" width="10.109375" style="54" customWidth="1"/>
    <col min="14828" max="14828" width="24.109375" style="54" customWidth="1"/>
    <col min="14829" max="14829" width="20.33203125" style="54" customWidth="1"/>
    <col min="14830" max="14836" width="15" style="54" customWidth="1"/>
    <col min="14837" max="14837" width="18.77734375" style="54" customWidth="1"/>
    <col min="14838" max="15082" width="9" style="54"/>
    <col min="15083" max="15083" width="10.109375" style="54" customWidth="1"/>
    <col min="15084" max="15084" width="24.109375" style="54" customWidth="1"/>
    <col min="15085" max="15085" width="20.33203125" style="54" customWidth="1"/>
    <col min="15086" max="15092" width="15" style="54" customWidth="1"/>
    <col min="15093" max="15093" width="18.77734375" style="54" customWidth="1"/>
    <col min="15094" max="15338" width="9" style="54"/>
    <col min="15339" max="15339" width="10.109375" style="54" customWidth="1"/>
    <col min="15340" max="15340" width="24.109375" style="54" customWidth="1"/>
    <col min="15341" max="15341" width="20.33203125" style="54" customWidth="1"/>
    <col min="15342" max="15348" width="15" style="54" customWidth="1"/>
    <col min="15349" max="15349" width="18.77734375" style="54" customWidth="1"/>
    <col min="15350" max="15594" width="9" style="54"/>
    <col min="15595" max="15595" width="10.109375" style="54" customWidth="1"/>
    <col min="15596" max="15596" width="24.109375" style="54" customWidth="1"/>
    <col min="15597" max="15597" width="20.33203125" style="54" customWidth="1"/>
    <col min="15598" max="15604" width="15" style="54" customWidth="1"/>
    <col min="15605" max="15605" width="18.77734375" style="54" customWidth="1"/>
    <col min="15606" max="15850" width="9" style="54"/>
    <col min="15851" max="15851" width="10.109375" style="54" customWidth="1"/>
    <col min="15852" max="15852" width="24.109375" style="54" customWidth="1"/>
    <col min="15853" max="15853" width="20.33203125" style="54" customWidth="1"/>
    <col min="15854" max="15860" width="15" style="54" customWidth="1"/>
    <col min="15861" max="15861" width="18.77734375" style="54" customWidth="1"/>
    <col min="15862" max="16106" width="9" style="54"/>
    <col min="16107" max="16107" width="10.109375" style="54" customWidth="1"/>
    <col min="16108" max="16108" width="24.109375" style="54" customWidth="1"/>
    <col min="16109" max="16109" width="20.33203125" style="54" customWidth="1"/>
    <col min="16110" max="16116" width="15" style="54" customWidth="1"/>
    <col min="16117" max="16117" width="18.77734375" style="54" customWidth="1"/>
    <col min="16118" max="16384" width="9" style="54"/>
  </cols>
  <sheetData>
    <row r="1" spans="1:9" s="1" customFormat="1" ht="34.200000000000003" customHeight="1">
      <c r="A1" s="250" t="s">
        <v>23</v>
      </c>
      <c r="B1" s="251"/>
      <c r="C1" s="251"/>
      <c r="D1" s="9"/>
      <c r="E1" s="10"/>
      <c r="F1" s="10"/>
      <c r="G1" s="55"/>
      <c r="H1" s="55"/>
      <c r="I1" s="81"/>
    </row>
    <row r="2" spans="1:9" s="46" customFormat="1" ht="22.2" customHeight="1">
      <c r="A2" s="262" t="s">
        <v>141</v>
      </c>
      <c r="B2" s="263"/>
      <c r="C2" s="263"/>
      <c r="D2" s="263"/>
      <c r="E2" s="263"/>
      <c r="F2" s="263"/>
      <c r="G2" s="263"/>
      <c r="H2" s="263"/>
      <c r="I2" s="264"/>
    </row>
    <row r="3" spans="1:9" s="47" customFormat="1" ht="28.8">
      <c r="A3" s="56" t="s">
        <v>1</v>
      </c>
      <c r="B3" s="57" t="s">
        <v>2</v>
      </c>
      <c r="C3" s="57" t="s">
        <v>25</v>
      </c>
      <c r="D3" s="57" t="s">
        <v>26</v>
      </c>
      <c r="E3" s="13" t="s">
        <v>28</v>
      </c>
      <c r="F3" s="58" t="s">
        <v>29</v>
      </c>
      <c r="G3" s="59" t="s">
        <v>142</v>
      </c>
      <c r="H3" s="15" t="s">
        <v>31</v>
      </c>
      <c r="I3" s="82" t="s">
        <v>5</v>
      </c>
    </row>
    <row r="4" spans="1:9" s="48" customFormat="1">
      <c r="A4" s="60" t="s">
        <v>6</v>
      </c>
      <c r="B4" s="61" t="s">
        <v>143</v>
      </c>
      <c r="C4" s="61"/>
      <c r="D4" s="61"/>
      <c r="E4" s="62"/>
      <c r="F4" s="62"/>
      <c r="G4" s="62"/>
      <c r="H4" s="63">
        <f>SUM(H5:H13)</f>
        <v>33550</v>
      </c>
      <c r="I4" s="83"/>
    </row>
    <row r="5" spans="1:9" s="49" customFormat="1" ht="15">
      <c r="A5" s="64">
        <v>1</v>
      </c>
      <c r="B5" s="65" t="s">
        <v>144</v>
      </c>
      <c r="C5" s="65" t="s">
        <v>145</v>
      </c>
      <c r="D5" s="65" t="s">
        <v>90</v>
      </c>
      <c r="E5" s="66">
        <v>0</v>
      </c>
      <c r="F5" s="67">
        <v>1</v>
      </c>
      <c r="G5" s="67">
        <v>3</v>
      </c>
      <c r="H5" s="68">
        <f>E5*F5*G5</f>
        <v>0</v>
      </c>
      <c r="I5" s="84" t="s">
        <v>146</v>
      </c>
    </row>
    <row r="6" spans="1:9" s="49" customFormat="1" ht="15">
      <c r="A6" s="64">
        <v>2</v>
      </c>
      <c r="B6" s="65" t="s">
        <v>147</v>
      </c>
      <c r="C6" s="65" t="s">
        <v>148</v>
      </c>
      <c r="D6" s="65" t="s">
        <v>90</v>
      </c>
      <c r="E6" s="66">
        <v>0</v>
      </c>
      <c r="F6" s="67">
        <v>3</v>
      </c>
      <c r="G6" s="67">
        <v>2</v>
      </c>
      <c r="H6" s="68">
        <f t="shared" ref="H6:H13" si="0">E6*F6*G6</f>
        <v>0</v>
      </c>
      <c r="I6" s="84" t="s">
        <v>146</v>
      </c>
    </row>
    <row r="7" spans="1:9" s="49" customFormat="1" ht="15">
      <c r="A7" s="64">
        <v>3</v>
      </c>
      <c r="B7" s="65" t="s">
        <v>149</v>
      </c>
      <c r="C7" s="65" t="s">
        <v>150</v>
      </c>
      <c r="D7" s="65" t="s">
        <v>90</v>
      </c>
      <c r="E7" s="66">
        <v>0</v>
      </c>
      <c r="F7" s="67">
        <v>2</v>
      </c>
      <c r="G7" s="67">
        <v>2</v>
      </c>
      <c r="H7" s="68">
        <f t="shared" si="0"/>
        <v>0</v>
      </c>
      <c r="I7" s="84" t="s">
        <v>146</v>
      </c>
    </row>
    <row r="8" spans="1:9" s="49" customFormat="1" ht="15">
      <c r="A8" s="64">
        <v>4</v>
      </c>
      <c r="B8" s="65" t="s">
        <v>151</v>
      </c>
      <c r="C8" s="65" t="s">
        <v>152</v>
      </c>
      <c r="D8" s="65" t="s">
        <v>90</v>
      </c>
      <c r="E8" s="66">
        <v>0</v>
      </c>
      <c r="F8" s="67">
        <v>1</v>
      </c>
      <c r="G8" s="67">
        <v>2</v>
      </c>
      <c r="H8" s="68">
        <f t="shared" si="0"/>
        <v>0</v>
      </c>
      <c r="I8" s="84" t="s">
        <v>146</v>
      </c>
    </row>
    <row r="9" spans="1:9" s="49" customFormat="1" ht="15">
      <c r="A9" s="22">
        <v>5</v>
      </c>
      <c r="B9" s="69" t="s">
        <v>153</v>
      </c>
      <c r="C9" s="69" t="s">
        <v>154</v>
      </c>
      <c r="D9" s="69" t="s">
        <v>90</v>
      </c>
      <c r="E9" s="70">
        <v>1000</v>
      </c>
      <c r="F9" s="71">
        <v>4</v>
      </c>
      <c r="G9" s="71">
        <v>3</v>
      </c>
      <c r="H9" s="68">
        <f t="shared" si="0"/>
        <v>12000</v>
      </c>
      <c r="I9" s="85"/>
    </row>
    <row r="10" spans="1:9" s="49" customFormat="1" ht="15">
      <c r="A10" s="22">
        <v>6</v>
      </c>
      <c r="B10" s="69" t="s">
        <v>155</v>
      </c>
      <c r="C10" s="69"/>
      <c r="D10" s="69" t="s">
        <v>139</v>
      </c>
      <c r="E10" s="70">
        <v>400</v>
      </c>
      <c r="F10" s="71">
        <v>4</v>
      </c>
      <c r="G10" s="71">
        <v>1</v>
      </c>
      <c r="H10" s="68">
        <f t="shared" si="0"/>
        <v>1600</v>
      </c>
      <c r="I10" s="85"/>
    </row>
    <row r="11" spans="1:9" s="49" customFormat="1" ht="15">
      <c r="A11" s="22">
        <v>7</v>
      </c>
      <c r="B11" s="69" t="s">
        <v>156</v>
      </c>
      <c r="C11" s="69" t="s">
        <v>157</v>
      </c>
      <c r="D11" s="69" t="s">
        <v>90</v>
      </c>
      <c r="E11" s="70">
        <v>400</v>
      </c>
      <c r="F11" s="71">
        <v>2</v>
      </c>
      <c r="G11" s="71">
        <v>2</v>
      </c>
      <c r="H11" s="68">
        <f t="shared" si="0"/>
        <v>1600</v>
      </c>
      <c r="I11" s="85"/>
    </row>
    <row r="12" spans="1:9" s="49" customFormat="1" ht="15">
      <c r="A12" s="22">
        <v>8</v>
      </c>
      <c r="B12" s="69" t="s">
        <v>158</v>
      </c>
      <c r="C12" s="69" t="s">
        <v>159</v>
      </c>
      <c r="D12" s="69" t="s">
        <v>90</v>
      </c>
      <c r="E12" s="70">
        <v>400</v>
      </c>
      <c r="F12" s="71">
        <v>8</v>
      </c>
      <c r="G12" s="71">
        <v>3</v>
      </c>
      <c r="H12" s="68">
        <f t="shared" si="0"/>
        <v>9600</v>
      </c>
      <c r="I12" s="85"/>
    </row>
    <row r="13" spans="1:9" s="49" customFormat="1" ht="15">
      <c r="A13" s="22">
        <v>9</v>
      </c>
      <c r="B13" s="69" t="s">
        <v>160</v>
      </c>
      <c r="C13" s="69" t="s">
        <v>161</v>
      </c>
      <c r="D13" s="69" t="s">
        <v>90</v>
      </c>
      <c r="E13" s="70">
        <v>700</v>
      </c>
      <c r="F13" s="71">
        <v>5</v>
      </c>
      <c r="G13" s="71">
        <v>2.5</v>
      </c>
      <c r="H13" s="68">
        <f t="shared" si="0"/>
        <v>8750</v>
      </c>
      <c r="I13" s="85"/>
    </row>
    <row r="14" spans="1:9" s="49" customFormat="1">
      <c r="A14" s="72" t="s">
        <v>9</v>
      </c>
      <c r="B14" s="73" t="s">
        <v>162</v>
      </c>
      <c r="C14" s="73"/>
      <c r="D14" s="73"/>
      <c r="E14" s="74"/>
      <c r="F14" s="74"/>
      <c r="G14" s="74"/>
      <c r="H14" s="75">
        <f>SUM(H15:H19)</f>
        <v>34440</v>
      </c>
      <c r="I14" s="86"/>
    </row>
    <row r="15" spans="1:9" s="50" customFormat="1" ht="26.4">
      <c r="A15" s="22">
        <v>1</v>
      </c>
      <c r="B15" s="265" t="s">
        <v>163</v>
      </c>
      <c r="C15" s="69" t="s">
        <v>164</v>
      </c>
      <c r="D15" s="69" t="s">
        <v>139</v>
      </c>
      <c r="E15" s="70">
        <v>80</v>
      </c>
      <c r="F15" s="71">
        <v>57</v>
      </c>
      <c r="G15" s="71">
        <v>1</v>
      </c>
      <c r="H15" s="25">
        <f>E15*F15*G15</f>
        <v>4560</v>
      </c>
      <c r="I15" s="87"/>
    </row>
    <row r="16" spans="1:9" s="50" customFormat="1" ht="15">
      <c r="A16" s="22">
        <v>2</v>
      </c>
      <c r="B16" s="266"/>
      <c r="C16" s="69" t="s">
        <v>165</v>
      </c>
      <c r="D16" s="69" t="s">
        <v>139</v>
      </c>
      <c r="E16" s="70">
        <v>100</v>
      </c>
      <c r="F16" s="71">
        <v>28</v>
      </c>
      <c r="G16" s="71">
        <v>2</v>
      </c>
      <c r="H16" s="25">
        <f t="shared" ref="H16:H19" si="1">E16*F16*G16</f>
        <v>5600</v>
      </c>
      <c r="I16" s="87"/>
    </row>
    <row r="17" spans="1:9" s="50" customFormat="1" ht="15">
      <c r="A17" s="22">
        <v>3</v>
      </c>
      <c r="B17" s="69" t="s">
        <v>166</v>
      </c>
      <c r="C17" s="69" t="s">
        <v>167</v>
      </c>
      <c r="D17" s="69" t="s">
        <v>139</v>
      </c>
      <c r="E17" s="70">
        <v>5</v>
      </c>
      <c r="F17" s="71">
        <v>720</v>
      </c>
      <c r="G17" s="71">
        <v>2</v>
      </c>
      <c r="H17" s="25">
        <f t="shared" si="1"/>
        <v>7200</v>
      </c>
      <c r="I17" s="87"/>
    </row>
    <row r="18" spans="1:9" s="50" customFormat="1" ht="15">
      <c r="A18" s="22">
        <v>4</v>
      </c>
      <c r="B18" s="69" t="s">
        <v>168</v>
      </c>
      <c r="C18" s="69" t="s">
        <v>169</v>
      </c>
      <c r="D18" s="69" t="s">
        <v>139</v>
      </c>
      <c r="E18" s="70">
        <v>2</v>
      </c>
      <c r="F18" s="71">
        <v>416</v>
      </c>
      <c r="G18" s="71">
        <v>2.5</v>
      </c>
      <c r="H18" s="25">
        <f t="shared" si="1"/>
        <v>2080</v>
      </c>
      <c r="I18" s="87"/>
    </row>
    <row r="19" spans="1:9" s="50" customFormat="1" ht="15">
      <c r="A19" s="22">
        <v>5</v>
      </c>
      <c r="B19" s="76" t="s">
        <v>170</v>
      </c>
      <c r="C19" s="69" t="s">
        <v>171</v>
      </c>
      <c r="D19" s="69" t="s">
        <v>139</v>
      </c>
      <c r="E19" s="70">
        <v>100</v>
      </c>
      <c r="F19" s="71">
        <v>150</v>
      </c>
      <c r="G19" s="71">
        <v>1</v>
      </c>
      <c r="H19" s="25">
        <f t="shared" si="1"/>
        <v>15000</v>
      </c>
      <c r="I19" s="87"/>
    </row>
    <row r="20" spans="1:9" s="48" customFormat="1">
      <c r="A20" s="72" t="s">
        <v>12</v>
      </c>
      <c r="B20" s="73" t="s">
        <v>13</v>
      </c>
      <c r="C20" s="73"/>
      <c r="D20" s="73"/>
      <c r="E20" s="74"/>
      <c r="F20" s="74"/>
      <c r="G20" s="74"/>
      <c r="H20" s="75">
        <f>SUM(H21:H88)</f>
        <v>323118</v>
      </c>
      <c r="I20" s="86"/>
    </row>
    <row r="21" spans="1:9" s="49" customFormat="1" ht="13.95" customHeight="1">
      <c r="A21" s="69">
        <v>1</v>
      </c>
      <c r="B21" s="69" t="s">
        <v>172</v>
      </c>
      <c r="C21" s="69" t="s">
        <v>173</v>
      </c>
      <c r="D21" s="69" t="s">
        <v>37</v>
      </c>
      <c r="E21" s="70">
        <v>50</v>
      </c>
      <c r="F21" s="71">
        <v>75</v>
      </c>
      <c r="G21" s="71">
        <v>1</v>
      </c>
      <c r="H21" s="25">
        <f>E21*F21*G21</f>
        <v>3750</v>
      </c>
      <c r="I21" s="88"/>
    </row>
    <row r="22" spans="1:9" s="49" customFormat="1" ht="13.95" customHeight="1">
      <c r="A22" s="69">
        <v>2</v>
      </c>
      <c r="B22" s="69" t="s">
        <v>174</v>
      </c>
      <c r="C22" s="69" t="s">
        <v>175</v>
      </c>
      <c r="D22" s="69" t="s">
        <v>139</v>
      </c>
      <c r="E22" s="70">
        <v>5</v>
      </c>
      <c r="F22" s="71">
        <v>110</v>
      </c>
      <c r="G22" s="71">
        <v>1</v>
      </c>
      <c r="H22" s="25">
        <f t="shared" ref="H22:H84" si="2">E22*F22*G22</f>
        <v>550</v>
      </c>
      <c r="I22" s="88"/>
    </row>
    <row r="23" spans="1:9" s="49" customFormat="1" ht="13.95" customHeight="1">
      <c r="A23" s="69">
        <v>3</v>
      </c>
      <c r="B23" s="69" t="s">
        <v>176</v>
      </c>
      <c r="C23" s="69" t="s">
        <v>177</v>
      </c>
      <c r="D23" s="69" t="s">
        <v>139</v>
      </c>
      <c r="E23" s="70">
        <v>60</v>
      </c>
      <c r="F23" s="71">
        <v>110</v>
      </c>
      <c r="G23" s="71">
        <v>1</v>
      </c>
      <c r="H23" s="25">
        <f t="shared" si="2"/>
        <v>6600</v>
      </c>
      <c r="I23" s="88"/>
    </row>
    <row r="24" spans="1:9" s="50" customFormat="1" ht="15">
      <c r="A24" s="69">
        <v>4</v>
      </c>
      <c r="B24" s="69" t="s">
        <v>178</v>
      </c>
      <c r="C24" s="69" t="s">
        <v>179</v>
      </c>
      <c r="D24" s="69" t="s">
        <v>139</v>
      </c>
      <c r="E24" s="70">
        <v>12</v>
      </c>
      <c r="F24" s="71">
        <v>110</v>
      </c>
      <c r="G24" s="71">
        <v>1</v>
      </c>
      <c r="H24" s="25">
        <f t="shared" si="2"/>
        <v>1320</v>
      </c>
      <c r="I24" s="89"/>
    </row>
    <row r="25" spans="1:9" s="50" customFormat="1" ht="15">
      <c r="A25" s="69">
        <v>5</v>
      </c>
      <c r="B25" s="69" t="s">
        <v>180</v>
      </c>
      <c r="C25" s="69" t="s">
        <v>181</v>
      </c>
      <c r="D25" s="69" t="s">
        <v>139</v>
      </c>
      <c r="E25" s="70">
        <v>100</v>
      </c>
      <c r="F25" s="71">
        <v>40</v>
      </c>
      <c r="G25" s="71">
        <v>2</v>
      </c>
      <c r="H25" s="25">
        <f t="shared" si="2"/>
        <v>8000</v>
      </c>
      <c r="I25" s="89"/>
    </row>
    <row r="26" spans="1:9" s="49" customFormat="1" ht="15">
      <c r="A26" s="69">
        <v>6</v>
      </c>
      <c r="B26" s="69" t="s">
        <v>182</v>
      </c>
      <c r="C26" s="69" t="s">
        <v>183</v>
      </c>
      <c r="D26" s="69" t="s">
        <v>139</v>
      </c>
      <c r="E26" s="70">
        <v>10</v>
      </c>
      <c r="F26" s="71">
        <v>110</v>
      </c>
      <c r="G26" s="71">
        <v>1</v>
      </c>
      <c r="H26" s="25">
        <f t="shared" si="2"/>
        <v>1100</v>
      </c>
      <c r="I26" s="89"/>
    </row>
    <row r="27" spans="1:9" s="49" customFormat="1" ht="15">
      <c r="A27" s="69">
        <v>7</v>
      </c>
      <c r="B27" s="69" t="s">
        <v>184</v>
      </c>
      <c r="C27" s="69" t="s">
        <v>183</v>
      </c>
      <c r="D27" s="69" t="s">
        <v>139</v>
      </c>
      <c r="E27" s="70">
        <v>10</v>
      </c>
      <c r="F27" s="71">
        <v>20</v>
      </c>
      <c r="G27" s="71">
        <v>1</v>
      </c>
      <c r="H27" s="25">
        <f t="shared" si="2"/>
        <v>200</v>
      </c>
      <c r="I27" s="89"/>
    </row>
    <row r="28" spans="1:9" s="49" customFormat="1" ht="15">
      <c r="A28" s="69">
        <v>8</v>
      </c>
      <c r="B28" s="69" t="s">
        <v>185</v>
      </c>
      <c r="C28" s="69" t="s">
        <v>186</v>
      </c>
      <c r="D28" s="69" t="s">
        <v>139</v>
      </c>
      <c r="E28" s="70">
        <v>10</v>
      </c>
      <c r="F28" s="71">
        <v>50</v>
      </c>
      <c r="G28" s="71">
        <v>1</v>
      </c>
      <c r="H28" s="25">
        <f t="shared" si="2"/>
        <v>500</v>
      </c>
      <c r="I28" s="89"/>
    </row>
    <row r="29" spans="1:9" s="49" customFormat="1" ht="15">
      <c r="A29" s="69">
        <v>9</v>
      </c>
      <c r="B29" s="69" t="s">
        <v>187</v>
      </c>
      <c r="C29" s="69" t="s">
        <v>188</v>
      </c>
      <c r="D29" s="69" t="s">
        <v>37</v>
      </c>
      <c r="E29" s="70">
        <v>200</v>
      </c>
      <c r="F29" s="71">
        <v>2</v>
      </c>
      <c r="G29" s="71">
        <v>1</v>
      </c>
      <c r="H29" s="25">
        <f t="shared" si="2"/>
        <v>400</v>
      </c>
      <c r="I29" s="89"/>
    </row>
    <row r="30" spans="1:9" s="49" customFormat="1" ht="15">
      <c r="A30" s="69">
        <v>10</v>
      </c>
      <c r="B30" s="69" t="s">
        <v>189</v>
      </c>
      <c r="C30" s="69" t="s">
        <v>190</v>
      </c>
      <c r="D30" s="69" t="s">
        <v>37</v>
      </c>
      <c r="E30" s="70">
        <v>10</v>
      </c>
      <c r="F30" s="71">
        <v>4</v>
      </c>
      <c r="G30" s="71">
        <v>1</v>
      </c>
      <c r="H30" s="25">
        <f t="shared" si="2"/>
        <v>40</v>
      </c>
      <c r="I30" s="89"/>
    </row>
    <row r="31" spans="1:9" s="49" customFormat="1" ht="15">
      <c r="A31" s="69">
        <v>11</v>
      </c>
      <c r="B31" s="69" t="s">
        <v>191</v>
      </c>
      <c r="C31" s="69" t="s">
        <v>192</v>
      </c>
      <c r="D31" s="69" t="s">
        <v>139</v>
      </c>
      <c r="E31" s="70">
        <v>2</v>
      </c>
      <c r="F31" s="71">
        <v>105</v>
      </c>
      <c r="G31" s="71">
        <v>1</v>
      </c>
      <c r="H31" s="25">
        <f t="shared" si="2"/>
        <v>210</v>
      </c>
      <c r="I31" s="89"/>
    </row>
    <row r="32" spans="1:9" s="49" customFormat="1" ht="15">
      <c r="A32" s="69">
        <v>12</v>
      </c>
      <c r="B32" s="69" t="s">
        <v>193</v>
      </c>
      <c r="C32" s="69" t="s">
        <v>194</v>
      </c>
      <c r="D32" s="69" t="s">
        <v>139</v>
      </c>
      <c r="E32" s="70">
        <v>40</v>
      </c>
      <c r="F32" s="71">
        <v>32</v>
      </c>
      <c r="G32" s="71">
        <v>1</v>
      </c>
      <c r="H32" s="25">
        <f t="shared" si="2"/>
        <v>1280</v>
      </c>
      <c r="I32" s="89"/>
    </row>
    <row r="33" spans="1:9" s="49" customFormat="1" ht="15">
      <c r="A33" s="69">
        <v>13</v>
      </c>
      <c r="B33" s="69" t="s">
        <v>195</v>
      </c>
      <c r="C33" s="69" t="s">
        <v>196</v>
      </c>
      <c r="D33" s="69" t="s">
        <v>37</v>
      </c>
      <c r="E33" s="70">
        <v>300</v>
      </c>
      <c r="F33" s="71">
        <v>1</v>
      </c>
      <c r="G33" s="71">
        <v>1</v>
      </c>
      <c r="H33" s="25">
        <f t="shared" si="2"/>
        <v>300</v>
      </c>
      <c r="I33" s="89"/>
    </row>
    <row r="34" spans="1:9" s="49" customFormat="1" ht="15">
      <c r="A34" s="69">
        <v>14</v>
      </c>
      <c r="B34" s="69" t="s">
        <v>197</v>
      </c>
      <c r="C34" s="69" t="s">
        <v>198</v>
      </c>
      <c r="D34" s="69" t="s">
        <v>139</v>
      </c>
      <c r="E34" s="70">
        <v>200</v>
      </c>
      <c r="F34" s="71">
        <v>8</v>
      </c>
      <c r="G34" s="71">
        <v>1</v>
      </c>
      <c r="H34" s="25">
        <f t="shared" si="2"/>
        <v>1600</v>
      </c>
      <c r="I34" s="89"/>
    </row>
    <row r="35" spans="1:9" s="49" customFormat="1" ht="15">
      <c r="A35" s="69">
        <v>15</v>
      </c>
      <c r="B35" s="69" t="s">
        <v>199</v>
      </c>
      <c r="C35" s="69" t="s">
        <v>200</v>
      </c>
      <c r="D35" s="69" t="s">
        <v>139</v>
      </c>
      <c r="E35" s="70">
        <v>50</v>
      </c>
      <c r="F35" s="71">
        <v>60</v>
      </c>
      <c r="G35" s="71">
        <v>1</v>
      </c>
      <c r="H35" s="25">
        <f t="shared" si="2"/>
        <v>3000</v>
      </c>
      <c r="I35" s="89"/>
    </row>
    <row r="36" spans="1:9" s="49" customFormat="1" ht="15">
      <c r="A36" s="69">
        <v>16</v>
      </c>
      <c r="B36" s="69" t="s">
        <v>201</v>
      </c>
      <c r="C36" s="69" t="s">
        <v>202</v>
      </c>
      <c r="D36" s="69" t="s">
        <v>139</v>
      </c>
      <c r="E36" s="70">
        <v>50</v>
      </c>
      <c r="F36" s="71">
        <v>4</v>
      </c>
      <c r="G36" s="71">
        <v>1</v>
      </c>
      <c r="H36" s="25">
        <f t="shared" si="2"/>
        <v>200</v>
      </c>
      <c r="I36" s="89"/>
    </row>
    <row r="37" spans="1:9" s="49" customFormat="1" ht="15">
      <c r="A37" s="69">
        <v>17</v>
      </c>
      <c r="B37" s="76" t="s">
        <v>203</v>
      </c>
      <c r="C37" s="69" t="s">
        <v>204</v>
      </c>
      <c r="D37" s="69" t="s">
        <v>139</v>
      </c>
      <c r="E37" s="77">
        <v>2000</v>
      </c>
      <c r="F37" s="71">
        <v>30</v>
      </c>
      <c r="G37" s="71">
        <v>1</v>
      </c>
      <c r="H37" s="25">
        <f t="shared" si="2"/>
        <v>60000</v>
      </c>
      <c r="I37" s="89"/>
    </row>
    <row r="38" spans="1:9" s="49" customFormat="1" ht="15">
      <c r="A38" s="69">
        <v>18</v>
      </c>
      <c r="B38" s="76" t="s">
        <v>205</v>
      </c>
      <c r="C38" s="69" t="s">
        <v>206</v>
      </c>
      <c r="D38" s="69" t="s">
        <v>139</v>
      </c>
      <c r="E38" s="77">
        <v>3000</v>
      </c>
      <c r="F38" s="71">
        <v>20</v>
      </c>
      <c r="G38" s="71">
        <v>1</v>
      </c>
      <c r="H38" s="25">
        <f t="shared" si="2"/>
        <v>60000</v>
      </c>
      <c r="I38" s="89"/>
    </row>
    <row r="39" spans="1:9" s="49" customFormat="1" ht="15">
      <c r="A39" s="69">
        <v>19</v>
      </c>
      <c r="B39" s="265" t="s">
        <v>207</v>
      </c>
      <c r="C39" s="69" t="s">
        <v>208</v>
      </c>
      <c r="D39" s="69" t="s">
        <v>139</v>
      </c>
      <c r="E39" s="70">
        <v>50</v>
      </c>
      <c r="F39" s="71">
        <v>27</v>
      </c>
      <c r="G39" s="71">
        <v>1</v>
      </c>
      <c r="H39" s="25">
        <f t="shared" si="2"/>
        <v>1350</v>
      </c>
      <c r="I39" s="89"/>
    </row>
    <row r="40" spans="1:9" s="49" customFormat="1" ht="15">
      <c r="A40" s="69">
        <v>20</v>
      </c>
      <c r="B40" s="267"/>
      <c r="C40" s="69" t="s">
        <v>209</v>
      </c>
      <c r="D40" s="69" t="s">
        <v>139</v>
      </c>
      <c r="E40" s="70">
        <v>50</v>
      </c>
      <c r="F40" s="71">
        <v>16</v>
      </c>
      <c r="G40" s="71">
        <v>1</v>
      </c>
      <c r="H40" s="25">
        <f t="shared" si="2"/>
        <v>800</v>
      </c>
      <c r="I40" s="89"/>
    </row>
    <row r="41" spans="1:9" s="49" customFormat="1" ht="15">
      <c r="A41" s="69">
        <v>21</v>
      </c>
      <c r="B41" s="267"/>
      <c r="C41" s="69" t="s">
        <v>210</v>
      </c>
      <c r="D41" s="69" t="s">
        <v>139</v>
      </c>
      <c r="E41" s="70">
        <v>50</v>
      </c>
      <c r="F41" s="71">
        <v>60</v>
      </c>
      <c r="G41" s="71">
        <v>1</v>
      </c>
      <c r="H41" s="25">
        <f t="shared" si="2"/>
        <v>3000</v>
      </c>
      <c r="I41" s="89"/>
    </row>
    <row r="42" spans="1:9" s="49" customFormat="1" ht="15">
      <c r="A42" s="69">
        <v>22</v>
      </c>
      <c r="B42" s="266"/>
      <c r="C42" s="69" t="s">
        <v>211</v>
      </c>
      <c r="D42" s="69" t="s">
        <v>139</v>
      </c>
      <c r="E42" s="70">
        <v>30</v>
      </c>
      <c r="F42" s="71">
        <v>30</v>
      </c>
      <c r="G42" s="71">
        <v>1</v>
      </c>
      <c r="H42" s="25">
        <f t="shared" si="2"/>
        <v>900</v>
      </c>
      <c r="I42" s="89"/>
    </row>
    <row r="43" spans="1:9" s="49" customFormat="1" ht="15">
      <c r="A43" s="69">
        <v>23</v>
      </c>
      <c r="B43" s="76" t="s">
        <v>212</v>
      </c>
      <c r="C43" s="69" t="s">
        <v>213</v>
      </c>
      <c r="D43" s="69" t="s">
        <v>139</v>
      </c>
      <c r="E43" s="70">
        <v>50</v>
      </c>
      <c r="F43" s="71">
        <v>6</v>
      </c>
      <c r="G43" s="71">
        <v>2</v>
      </c>
      <c r="H43" s="25">
        <f t="shared" si="2"/>
        <v>600</v>
      </c>
      <c r="I43" s="89"/>
    </row>
    <row r="44" spans="1:9" s="49" customFormat="1" ht="15">
      <c r="A44" s="69">
        <v>24</v>
      </c>
      <c r="B44" s="76" t="s">
        <v>214</v>
      </c>
      <c r="C44" s="69" t="s">
        <v>215</v>
      </c>
      <c r="D44" s="69" t="s">
        <v>139</v>
      </c>
      <c r="E44" s="70">
        <v>30</v>
      </c>
      <c r="F44" s="71">
        <v>8</v>
      </c>
      <c r="G44" s="71">
        <v>2</v>
      </c>
      <c r="H44" s="25">
        <f t="shared" si="2"/>
        <v>480</v>
      </c>
      <c r="I44" s="89"/>
    </row>
    <row r="45" spans="1:9" s="49" customFormat="1" ht="15">
      <c r="A45" s="69">
        <v>25</v>
      </c>
      <c r="B45" s="76" t="s">
        <v>216</v>
      </c>
      <c r="C45" s="235" t="s">
        <v>305</v>
      </c>
      <c r="D45" s="69" t="s">
        <v>139</v>
      </c>
      <c r="E45" s="70">
        <v>2000</v>
      </c>
      <c r="F45" s="71">
        <v>1</v>
      </c>
      <c r="G45" s="71">
        <v>1</v>
      </c>
      <c r="H45" s="25">
        <f t="shared" si="2"/>
        <v>2000</v>
      </c>
      <c r="I45" s="89" t="s">
        <v>217</v>
      </c>
    </row>
    <row r="46" spans="1:9" s="51" customFormat="1" ht="15">
      <c r="A46" s="69">
        <v>26</v>
      </c>
      <c r="B46" s="69" t="s">
        <v>218</v>
      </c>
      <c r="C46" s="69" t="s">
        <v>219</v>
      </c>
      <c r="D46" s="69" t="s">
        <v>139</v>
      </c>
      <c r="E46" s="70">
        <v>20</v>
      </c>
      <c r="F46" s="71">
        <v>3</v>
      </c>
      <c r="G46" s="71">
        <v>1</v>
      </c>
      <c r="H46" s="25">
        <f t="shared" si="2"/>
        <v>60</v>
      </c>
      <c r="I46" s="89"/>
    </row>
    <row r="47" spans="1:9" s="51" customFormat="1" ht="15">
      <c r="A47" s="69">
        <v>27</v>
      </c>
      <c r="B47" s="69" t="s">
        <v>220</v>
      </c>
      <c r="C47" s="69" t="s">
        <v>221</v>
      </c>
      <c r="D47" s="69" t="s">
        <v>139</v>
      </c>
      <c r="E47" s="70">
        <v>3</v>
      </c>
      <c r="F47" s="71">
        <v>16</v>
      </c>
      <c r="G47" s="71">
        <v>1</v>
      </c>
      <c r="H47" s="25">
        <f t="shared" si="2"/>
        <v>48</v>
      </c>
      <c r="I47" s="89"/>
    </row>
    <row r="48" spans="1:9" s="51" customFormat="1" ht="15">
      <c r="A48" s="69">
        <v>28</v>
      </c>
      <c r="B48" s="69" t="s">
        <v>222</v>
      </c>
      <c r="C48" s="69" t="s">
        <v>223</v>
      </c>
      <c r="D48" s="69" t="s">
        <v>139</v>
      </c>
      <c r="E48" s="70">
        <v>60</v>
      </c>
      <c r="F48" s="71">
        <v>1</v>
      </c>
      <c r="G48" s="71">
        <v>1</v>
      </c>
      <c r="H48" s="25">
        <f t="shared" si="2"/>
        <v>60</v>
      </c>
      <c r="I48" s="89"/>
    </row>
    <row r="49" spans="1:9" s="51" customFormat="1" ht="15">
      <c r="A49" s="69">
        <v>29</v>
      </c>
      <c r="B49" s="69" t="s">
        <v>224</v>
      </c>
      <c r="C49" s="69" t="s">
        <v>225</v>
      </c>
      <c r="D49" s="69" t="s">
        <v>139</v>
      </c>
      <c r="E49" s="70">
        <v>100</v>
      </c>
      <c r="F49" s="71">
        <v>1</v>
      </c>
      <c r="G49" s="71">
        <v>1</v>
      </c>
      <c r="H49" s="25">
        <f t="shared" si="2"/>
        <v>100</v>
      </c>
      <c r="I49" s="89"/>
    </row>
    <row r="50" spans="1:9" s="51" customFormat="1" ht="15">
      <c r="A50" s="69">
        <v>30</v>
      </c>
      <c r="B50" s="69" t="s">
        <v>226</v>
      </c>
      <c r="C50" s="69" t="s">
        <v>227</v>
      </c>
      <c r="D50" s="69" t="s">
        <v>139</v>
      </c>
      <c r="E50" s="70">
        <v>70</v>
      </c>
      <c r="F50" s="71">
        <v>50</v>
      </c>
      <c r="G50" s="71">
        <v>1</v>
      </c>
      <c r="H50" s="25">
        <f t="shared" si="2"/>
        <v>3500</v>
      </c>
      <c r="I50" s="89"/>
    </row>
    <row r="51" spans="1:9" s="51" customFormat="1" ht="15">
      <c r="A51" s="69">
        <v>31</v>
      </c>
      <c r="B51" s="69" t="s">
        <v>228</v>
      </c>
      <c r="C51" s="69" t="s">
        <v>229</v>
      </c>
      <c r="D51" s="69" t="s">
        <v>139</v>
      </c>
      <c r="E51" s="70">
        <v>100</v>
      </c>
      <c r="F51" s="71">
        <v>6</v>
      </c>
      <c r="G51" s="71">
        <v>1</v>
      </c>
      <c r="H51" s="25">
        <f t="shared" si="2"/>
        <v>600</v>
      </c>
      <c r="I51" s="89"/>
    </row>
    <row r="52" spans="1:9" ht="15">
      <c r="A52" s="69">
        <v>32</v>
      </c>
      <c r="B52" s="69" t="s">
        <v>230</v>
      </c>
      <c r="C52" s="69" t="s">
        <v>231</v>
      </c>
      <c r="D52" s="69" t="s">
        <v>139</v>
      </c>
      <c r="E52" s="70">
        <v>15</v>
      </c>
      <c r="F52" s="71">
        <v>150</v>
      </c>
      <c r="G52" s="71">
        <v>1</v>
      </c>
      <c r="H52" s="25">
        <f t="shared" si="2"/>
        <v>2250</v>
      </c>
      <c r="I52" s="89"/>
    </row>
    <row r="53" spans="1:9" ht="15">
      <c r="A53" s="69">
        <v>33</v>
      </c>
      <c r="B53" s="69" t="s">
        <v>232</v>
      </c>
      <c r="C53" s="69" t="s">
        <v>233</v>
      </c>
      <c r="D53" s="69" t="s">
        <v>139</v>
      </c>
      <c r="E53" s="70">
        <v>3</v>
      </c>
      <c r="F53" s="71">
        <v>110</v>
      </c>
      <c r="G53" s="71">
        <v>1</v>
      </c>
      <c r="H53" s="25">
        <f t="shared" si="2"/>
        <v>330</v>
      </c>
      <c r="I53" s="89"/>
    </row>
    <row r="54" spans="1:9" ht="15">
      <c r="A54" s="69">
        <v>34</v>
      </c>
      <c r="B54" s="69" t="s">
        <v>234</v>
      </c>
      <c r="C54" s="69" t="s">
        <v>235</v>
      </c>
      <c r="D54" s="69" t="s">
        <v>139</v>
      </c>
      <c r="E54" s="70">
        <v>50</v>
      </c>
      <c r="F54" s="71">
        <v>100</v>
      </c>
      <c r="G54" s="71">
        <v>1</v>
      </c>
      <c r="H54" s="25">
        <f t="shared" si="2"/>
        <v>5000</v>
      </c>
      <c r="I54" s="89"/>
    </row>
    <row r="55" spans="1:9" ht="15">
      <c r="A55" s="69">
        <v>35</v>
      </c>
      <c r="B55" s="69" t="s">
        <v>236</v>
      </c>
      <c r="C55" s="69" t="s">
        <v>237</v>
      </c>
      <c r="D55" s="69" t="s">
        <v>37</v>
      </c>
      <c r="E55" s="70">
        <v>100</v>
      </c>
      <c r="F55" s="71">
        <v>24</v>
      </c>
      <c r="G55" s="71">
        <v>1</v>
      </c>
      <c r="H55" s="25">
        <f t="shared" si="2"/>
        <v>2400</v>
      </c>
      <c r="I55" s="89"/>
    </row>
    <row r="56" spans="1:9" ht="15">
      <c r="A56" s="69">
        <v>36</v>
      </c>
      <c r="B56" s="69" t="s">
        <v>238</v>
      </c>
      <c r="C56" s="69" t="s">
        <v>239</v>
      </c>
      <c r="D56" s="69" t="s">
        <v>139</v>
      </c>
      <c r="E56" s="70">
        <v>300</v>
      </c>
      <c r="F56" s="71">
        <v>1</v>
      </c>
      <c r="G56" s="71">
        <v>1</v>
      </c>
      <c r="H56" s="25">
        <f t="shared" si="2"/>
        <v>300</v>
      </c>
      <c r="I56" s="89"/>
    </row>
    <row r="57" spans="1:9" ht="24.45" customHeight="1">
      <c r="A57" s="69">
        <v>37</v>
      </c>
      <c r="B57" s="69" t="s">
        <v>240</v>
      </c>
      <c r="C57" s="69" t="s">
        <v>241</v>
      </c>
      <c r="D57" s="69" t="s">
        <v>139</v>
      </c>
      <c r="E57" s="25">
        <v>25</v>
      </c>
      <c r="F57" s="71">
        <v>31</v>
      </c>
      <c r="G57" s="71">
        <v>1</v>
      </c>
      <c r="H57" s="25">
        <f t="shared" si="2"/>
        <v>775</v>
      </c>
      <c r="I57" s="22"/>
    </row>
    <row r="58" spans="1:9" ht="15">
      <c r="A58" s="69">
        <v>38</v>
      </c>
      <c r="B58" s="69" t="s">
        <v>242</v>
      </c>
      <c r="C58" s="69" t="s">
        <v>243</v>
      </c>
      <c r="D58" s="69" t="s">
        <v>37</v>
      </c>
      <c r="E58" s="25">
        <v>700</v>
      </c>
      <c r="F58" s="71">
        <v>2</v>
      </c>
      <c r="G58" s="71">
        <v>2</v>
      </c>
      <c r="H58" s="25">
        <f t="shared" si="2"/>
        <v>2800</v>
      </c>
      <c r="I58" s="22"/>
    </row>
    <row r="59" spans="1:9" ht="15">
      <c r="A59" s="69">
        <v>39</v>
      </c>
      <c r="B59" s="69" t="s">
        <v>244</v>
      </c>
      <c r="C59" s="69" t="s">
        <v>245</v>
      </c>
      <c r="D59" s="69" t="s">
        <v>37</v>
      </c>
      <c r="E59" s="25">
        <v>60</v>
      </c>
      <c r="F59" s="71">
        <v>50</v>
      </c>
      <c r="G59" s="71">
        <v>2</v>
      </c>
      <c r="H59" s="25">
        <f t="shared" si="2"/>
        <v>6000</v>
      </c>
      <c r="I59" s="22"/>
    </row>
    <row r="60" spans="1:9" ht="15">
      <c r="A60" s="69">
        <v>40</v>
      </c>
      <c r="B60" s="69" t="s">
        <v>246</v>
      </c>
      <c r="C60" s="69" t="s">
        <v>247</v>
      </c>
      <c r="D60" s="69" t="s">
        <v>37</v>
      </c>
      <c r="E60" s="25">
        <v>400</v>
      </c>
      <c r="F60" s="71">
        <v>4</v>
      </c>
      <c r="G60" s="71">
        <v>2</v>
      </c>
      <c r="H60" s="25">
        <f t="shared" si="2"/>
        <v>3200</v>
      </c>
      <c r="I60" s="22"/>
    </row>
    <row r="61" spans="1:9" s="52" customFormat="1" ht="15">
      <c r="A61" s="69">
        <v>41</v>
      </c>
      <c r="B61" s="69" t="s">
        <v>248</v>
      </c>
      <c r="C61" s="69" t="s">
        <v>249</v>
      </c>
      <c r="D61" s="69" t="s">
        <v>37</v>
      </c>
      <c r="E61" s="78">
        <v>30</v>
      </c>
      <c r="F61" s="79">
        <v>40</v>
      </c>
      <c r="G61" s="80">
        <v>1</v>
      </c>
      <c r="H61" s="25">
        <f t="shared" si="2"/>
        <v>1200</v>
      </c>
      <c r="I61" s="23"/>
    </row>
    <row r="62" spans="1:9" s="52" customFormat="1" ht="15">
      <c r="A62" s="69">
        <v>42</v>
      </c>
      <c r="B62" s="69" t="s">
        <v>250</v>
      </c>
      <c r="C62" s="69" t="s">
        <v>251</v>
      </c>
      <c r="D62" s="69" t="s">
        <v>37</v>
      </c>
      <c r="E62" s="78">
        <v>60</v>
      </c>
      <c r="F62" s="79">
        <v>6</v>
      </c>
      <c r="G62" s="80">
        <v>1</v>
      </c>
      <c r="H62" s="25">
        <f t="shared" si="2"/>
        <v>360</v>
      </c>
      <c r="I62" s="23"/>
    </row>
    <row r="63" spans="1:9" ht="15">
      <c r="A63" s="69">
        <v>43</v>
      </c>
      <c r="B63" s="69" t="s">
        <v>252</v>
      </c>
      <c r="C63" s="69" t="s">
        <v>253</v>
      </c>
      <c r="D63" s="69" t="s">
        <v>139</v>
      </c>
      <c r="E63" s="25">
        <v>110</v>
      </c>
      <c r="F63" s="71">
        <v>110</v>
      </c>
      <c r="G63" s="71">
        <v>1</v>
      </c>
      <c r="H63" s="25">
        <f t="shared" si="2"/>
        <v>12100</v>
      </c>
      <c r="I63" s="22"/>
    </row>
    <row r="64" spans="1:9" ht="15">
      <c r="A64" s="69">
        <v>44</v>
      </c>
      <c r="B64" s="69" t="s">
        <v>254</v>
      </c>
      <c r="C64" s="69" t="s">
        <v>255</v>
      </c>
      <c r="D64" s="69" t="s">
        <v>139</v>
      </c>
      <c r="E64" s="25">
        <v>50</v>
      </c>
      <c r="F64" s="71">
        <v>110</v>
      </c>
      <c r="G64" s="71">
        <v>1</v>
      </c>
      <c r="H64" s="25">
        <f t="shared" si="2"/>
        <v>5500</v>
      </c>
      <c r="I64" s="22"/>
    </row>
    <row r="65" spans="1:9" ht="15">
      <c r="A65" s="69">
        <v>45</v>
      </c>
      <c r="B65" s="69" t="s">
        <v>256</v>
      </c>
      <c r="C65" s="69" t="s">
        <v>257</v>
      </c>
      <c r="D65" s="69" t="s">
        <v>37</v>
      </c>
      <c r="E65" s="25">
        <v>300</v>
      </c>
      <c r="F65" s="71">
        <v>8</v>
      </c>
      <c r="G65" s="71">
        <v>1</v>
      </c>
      <c r="H65" s="25">
        <f t="shared" si="2"/>
        <v>2400</v>
      </c>
      <c r="I65" s="22"/>
    </row>
    <row r="66" spans="1:9" ht="15">
      <c r="A66" s="69">
        <v>46</v>
      </c>
      <c r="B66" s="69" t="s">
        <v>258</v>
      </c>
      <c r="C66" s="69" t="s">
        <v>259</v>
      </c>
      <c r="D66" s="69" t="s">
        <v>139</v>
      </c>
      <c r="E66" s="70">
        <v>25</v>
      </c>
      <c r="F66" s="71">
        <v>40</v>
      </c>
      <c r="G66" s="71">
        <v>1</v>
      </c>
      <c r="H66" s="25">
        <f t="shared" si="2"/>
        <v>1000</v>
      </c>
      <c r="I66" s="89"/>
    </row>
    <row r="67" spans="1:9" ht="15">
      <c r="A67" s="69">
        <v>47</v>
      </c>
      <c r="B67" s="69" t="s">
        <v>260</v>
      </c>
      <c r="C67" s="69" t="s">
        <v>261</v>
      </c>
      <c r="D67" s="69" t="s">
        <v>139</v>
      </c>
      <c r="E67" s="70">
        <v>500</v>
      </c>
      <c r="F67" s="71">
        <v>1</v>
      </c>
      <c r="G67" s="71">
        <v>1</v>
      </c>
      <c r="H67" s="25">
        <f t="shared" si="2"/>
        <v>500</v>
      </c>
      <c r="I67" s="89"/>
    </row>
    <row r="68" spans="1:9" ht="15">
      <c r="A68" s="69">
        <v>48</v>
      </c>
      <c r="B68" s="69" t="s">
        <v>262</v>
      </c>
      <c r="C68" s="69" t="s">
        <v>263</v>
      </c>
      <c r="D68" s="69" t="s">
        <v>37</v>
      </c>
      <c r="E68" s="70">
        <v>800</v>
      </c>
      <c r="F68" s="71">
        <v>1</v>
      </c>
      <c r="G68" s="71">
        <v>1</v>
      </c>
      <c r="H68" s="25">
        <f t="shared" si="2"/>
        <v>800</v>
      </c>
      <c r="I68" s="89"/>
    </row>
    <row r="69" spans="1:9" ht="15">
      <c r="A69" s="69">
        <v>49</v>
      </c>
      <c r="B69" s="69" t="s">
        <v>264</v>
      </c>
      <c r="C69" s="69" t="s">
        <v>265</v>
      </c>
      <c r="D69" s="69" t="s">
        <v>139</v>
      </c>
      <c r="E69" s="70">
        <v>100</v>
      </c>
      <c r="F69" s="71">
        <v>4</v>
      </c>
      <c r="G69" s="71">
        <v>1</v>
      </c>
      <c r="H69" s="25">
        <f t="shared" si="2"/>
        <v>400</v>
      </c>
      <c r="I69" s="89"/>
    </row>
    <row r="70" spans="1:9" ht="15">
      <c r="A70" s="69">
        <v>50</v>
      </c>
      <c r="B70" s="69" t="s">
        <v>266</v>
      </c>
      <c r="C70" s="69" t="s">
        <v>267</v>
      </c>
      <c r="D70" s="69" t="s">
        <v>139</v>
      </c>
      <c r="E70" s="70">
        <v>100</v>
      </c>
      <c r="F70" s="71">
        <v>2</v>
      </c>
      <c r="G70" s="71">
        <v>1</v>
      </c>
      <c r="H70" s="25">
        <f t="shared" si="2"/>
        <v>200</v>
      </c>
      <c r="I70" s="89"/>
    </row>
    <row r="71" spans="1:9" ht="15">
      <c r="A71" s="69">
        <v>51</v>
      </c>
      <c r="B71" s="69" t="s">
        <v>268</v>
      </c>
      <c r="C71" s="69" t="s">
        <v>269</v>
      </c>
      <c r="D71" s="69" t="s">
        <v>139</v>
      </c>
      <c r="E71" s="70">
        <v>40</v>
      </c>
      <c r="F71" s="71">
        <v>4</v>
      </c>
      <c r="G71" s="71">
        <v>1</v>
      </c>
      <c r="H71" s="25">
        <f t="shared" si="2"/>
        <v>160</v>
      </c>
      <c r="I71" s="89"/>
    </row>
    <row r="72" spans="1:9" ht="15">
      <c r="A72" s="69">
        <v>52</v>
      </c>
      <c r="B72" s="69" t="s">
        <v>270</v>
      </c>
      <c r="C72" s="69" t="s">
        <v>271</v>
      </c>
      <c r="D72" s="69" t="s">
        <v>139</v>
      </c>
      <c r="E72" s="70">
        <v>5</v>
      </c>
      <c r="F72" s="71">
        <v>10</v>
      </c>
      <c r="G72" s="71">
        <v>1</v>
      </c>
      <c r="H72" s="25">
        <f t="shared" si="2"/>
        <v>50</v>
      </c>
      <c r="I72" s="89"/>
    </row>
    <row r="73" spans="1:9" ht="15">
      <c r="A73" s="69">
        <v>53</v>
      </c>
      <c r="B73" s="69" t="s">
        <v>272</v>
      </c>
      <c r="C73" s="69"/>
      <c r="D73" s="69" t="s">
        <v>139</v>
      </c>
      <c r="E73" s="70">
        <v>100</v>
      </c>
      <c r="F73" s="71">
        <v>2</v>
      </c>
      <c r="G73" s="71">
        <v>1</v>
      </c>
      <c r="H73" s="25">
        <f t="shared" si="2"/>
        <v>200</v>
      </c>
      <c r="I73" s="89"/>
    </row>
    <row r="74" spans="1:9" ht="15">
      <c r="A74" s="69">
        <v>54</v>
      </c>
      <c r="B74" s="69" t="s">
        <v>273</v>
      </c>
      <c r="C74" s="69" t="s">
        <v>274</v>
      </c>
      <c r="D74" s="69" t="s">
        <v>139</v>
      </c>
      <c r="E74" s="70">
        <v>30</v>
      </c>
      <c r="F74" s="71">
        <v>5</v>
      </c>
      <c r="G74" s="71">
        <v>1</v>
      </c>
      <c r="H74" s="25">
        <f t="shared" si="2"/>
        <v>150</v>
      </c>
      <c r="I74" s="89"/>
    </row>
    <row r="75" spans="1:9" ht="15">
      <c r="A75" s="69">
        <v>55</v>
      </c>
      <c r="B75" s="69" t="s">
        <v>275</v>
      </c>
      <c r="C75" s="69" t="s">
        <v>276</v>
      </c>
      <c r="D75" s="69" t="s">
        <v>139</v>
      </c>
      <c r="E75" s="70">
        <v>20</v>
      </c>
      <c r="F75" s="71">
        <v>4</v>
      </c>
      <c r="G75" s="71">
        <v>1</v>
      </c>
      <c r="H75" s="25">
        <f t="shared" si="2"/>
        <v>80</v>
      </c>
      <c r="I75" s="89"/>
    </row>
    <row r="76" spans="1:9" ht="15">
      <c r="A76" s="69">
        <v>56</v>
      </c>
      <c r="B76" s="69" t="s">
        <v>277</v>
      </c>
      <c r="C76" s="69" t="s">
        <v>278</v>
      </c>
      <c r="D76" s="69" t="s">
        <v>139</v>
      </c>
      <c r="E76" s="70">
        <v>60</v>
      </c>
      <c r="F76" s="71">
        <v>2</v>
      </c>
      <c r="G76" s="71">
        <v>1</v>
      </c>
      <c r="H76" s="25">
        <f t="shared" si="2"/>
        <v>120</v>
      </c>
      <c r="I76" s="89"/>
    </row>
    <row r="77" spans="1:9" ht="15">
      <c r="A77" s="69">
        <v>57</v>
      </c>
      <c r="B77" s="69" t="s">
        <v>279</v>
      </c>
      <c r="C77" s="69" t="s">
        <v>280</v>
      </c>
      <c r="D77" s="69" t="s">
        <v>139</v>
      </c>
      <c r="E77" s="70">
        <v>2</v>
      </c>
      <c r="F77" s="71">
        <v>110</v>
      </c>
      <c r="G77" s="71">
        <v>1</v>
      </c>
      <c r="H77" s="25">
        <f t="shared" si="2"/>
        <v>220</v>
      </c>
      <c r="I77" s="89"/>
    </row>
    <row r="78" spans="1:9" ht="15">
      <c r="A78" s="69">
        <v>58</v>
      </c>
      <c r="B78" s="69" t="s">
        <v>281</v>
      </c>
      <c r="C78" s="69" t="s">
        <v>282</v>
      </c>
      <c r="D78" s="69" t="s">
        <v>139</v>
      </c>
      <c r="E78" s="70">
        <v>1.5</v>
      </c>
      <c r="F78" s="71">
        <v>50</v>
      </c>
      <c r="G78" s="71">
        <v>1</v>
      </c>
      <c r="H78" s="25">
        <f t="shared" si="2"/>
        <v>75</v>
      </c>
      <c r="I78" s="89"/>
    </row>
    <row r="79" spans="1:9" ht="15">
      <c r="A79" s="69">
        <v>59</v>
      </c>
      <c r="B79" s="69" t="s">
        <v>283</v>
      </c>
      <c r="C79" s="69" t="s">
        <v>284</v>
      </c>
      <c r="D79" s="69" t="s">
        <v>139</v>
      </c>
      <c r="E79" s="70">
        <v>100</v>
      </c>
      <c r="F79" s="71">
        <v>2</v>
      </c>
      <c r="G79" s="71">
        <v>1</v>
      </c>
      <c r="H79" s="25">
        <f t="shared" si="2"/>
        <v>200</v>
      </c>
      <c r="I79" s="89"/>
    </row>
    <row r="80" spans="1:9" ht="15">
      <c r="A80" s="69">
        <v>60</v>
      </c>
      <c r="B80" s="69" t="s">
        <v>285</v>
      </c>
      <c r="C80" s="69" t="s">
        <v>286</v>
      </c>
      <c r="D80" s="69" t="s">
        <v>139</v>
      </c>
      <c r="E80" s="25">
        <v>800</v>
      </c>
      <c r="F80" s="71">
        <v>1</v>
      </c>
      <c r="G80" s="71">
        <v>1</v>
      </c>
      <c r="H80" s="25">
        <f t="shared" si="2"/>
        <v>800</v>
      </c>
      <c r="I80" s="22"/>
    </row>
    <row r="81" spans="1:9" ht="15">
      <c r="A81" s="69">
        <v>61</v>
      </c>
      <c r="B81" s="69" t="s">
        <v>287</v>
      </c>
      <c r="C81" s="69" t="s">
        <v>288</v>
      </c>
      <c r="D81" s="69" t="s">
        <v>139</v>
      </c>
      <c r="E81" s="232">
        <v>200</v>
      </c>
      <c r="F81" s="71">
        <v>43</v>
      </c>
      <c r="G81" s="71">
        <v>5</v>
      </c>
      <c r="H81" s="25">
        <f t="shared" si="2"/>
        <v>43000</v>
      </c>
      <c r="I81" s="22"/>
    </row>
    <row r="82" spans="1:9" ht="15">
      <c r="A82" s="69">
        <v>62</v>
      </c>
      <c r="B82" s="69" t="s">
        <v>289</v>
      </c>
      <c r="C82" s="69" t="s">
        <v>290</v>
      </c>
      <c r="D82" s="69" t="s">
        <v>139</v>
      </c>
      <c r="E82" s="70">
        <v>500</v>
      </c>
      <c r="F82" s="90">
        <v>1</v>
      </c>
      <c r="G82" s="91">
        <v>1</v>
      </c>
      <c r="H82" s="25">
        <f t="shared" si="2"/>
        <v>500</v>
      </c>
      <c r="I82" s="96"/>
    </row>
    <row r="83" spans="1:9" ht="15">
      <c r="A83" s="69">
        <v>63</v>
      </c>
      <c r="B83" s="69" t="s">
        <v>291</v>
      </c>
      <c r="C83" s="69" t="s">
        <v>292</v>
      </c>
      <c r="D83" s="69" t="s">
        <v>139</v>
      </c>
      <c r="E83" s="70">
        <v>5000</v>
      </c>
      <c r="F83" s="71">
        <v>1</v>
      </c>
      <c r="G83" s="71">
        <v>1</v>
      </c>
      <c r="H83" s="25">
        <f t="shared" si="2"/>
        <v>5000</v>
      </c>
      <c r="I83" s="87"/>
    </row>
    <row r="84" spans="1:9" ht="15">
      <c r="A84" s="69">
        <v>65</v>
      </c>
      <c r="B84" s="268" t="s">
        <v>293</v>
      </c>
      <c r="C84" s="92" t="s">
        <v>294</v>
      </c>
      <c r="D84" s="92" t="s">
        <v>37</v>
      </c>
      <c r="E84" s="77">
        <v>4500</v>
      </c>
      <c r="F84" s="93">
        <v>2</v>
      </c>
      <c r="G84" s="93">
        <v>2</v>
      </c>
      <c r="H84" s="94">
        <f t="shared" si="2"/>
        <v>18000</v>
      </c>
      <c r="I84" s="97"/>
    </row>
    <row r="85" spans="1:9" ht="15">
      <c r="A85" s="69">
        <v>66</v>
      </c>
      <c r="B85" s="269"/>
      <c r="C85" s="92" t="s">
        <v>295</v>
      </c>
      <c r="D85" s="92" t="s">
        <v>37</v>
      </c>
      <c r="E85" s="77">
        <v>4500</v>
      </c>
      <c r="F85" s="93">
        <v>2</v>
      </c>
      <c r="G85" s="93">
        <v>2</v>
      </c>
      <c r="H85" s="94">
        <f t="shared" ref="H85:H88" si="3">E85*F85*G85</f>
        <v>18000</v>
      </c>
      <c r="I85" s="97"/>
    </row>
    <row r="86" spans="1:9" ht="15">
      <c r="A86" s="69">
        <v>67</v>
      </c>
      <c r="B86" s="269"/>
      <c r="C86" s="92" t="s">
        <v>296</v>
      </c>
      <c r="D86" s="92" t="s">
        <v>37</v>
      </c>
      <c r="E86" s="77">
        <v>1500</v>
      </c>
      <c r="F86" s="93">
        <v>1</v>
      </c>
      <c r="G86" s="93">
        <v>1</v>
      </c>
      <c r="H86" s="94">
        <f t="shared" si="3"/>
        <v>1500</v>
      </c>
      <c r="I86" s="97"/>
    </row>
    <row r="87" spans="1:9" ht="15">
      <c r="A87" s="69">
        <v>68</v>
      </c>
      <c r="B87" s="269"/>
      <c r="C87" s="92" t="s">
        <v>297</v>
      </c>
      <c r="D87" s="92" t="s">
        <v>139</v>
      </c>
      <c r="E87" s="77">
        <v>5000</v>
      </c>
      <c r="F87" s="93">
        <v>3</v>
      </c>
      <c r="G87" s="93">
        <v>1</v>
      </c>
      <c r="H87" s="94">
        <f t="shared" si="3"/>
        <v>15000</v>
      </c>
      <c r="I87" s="97"/>
    </row>
    <row r="88" spans="1:9" ht="15">
      <c r="A88" s="69">
        <v>69</v>
      </c>
      <c r="B88" s="270"/>
      <c r="C88" s="92" t="s">
        <v>298</v>
      </c>
      <c r="D88" s="92" t="s">
        <v>37</v>
      </c>
      <c r="E88" s="77">
        <v>5000</v>
      </c>
      <c r="F88" s="93">
        <v>1</v>
      </c>
      <c r="G88" s="93">
        <v>2</v>
      </c>
      <c r="H88" s="94">
        <f t="shared" si="3"/>
        <v>10000</v>
      </c>
      <c r="I88" s="97"/>
    </row>
    <row r="89" spans="1:9" customFormat="1" ht="13.8">
      <c r="A89" s="31"/>
      <c r="B89" s="255" t="s">
        <v>299</v>
      </c>
      <c r="C89" s="255"/>
      <c r="D89" s="32"/>
      <c r="E89" s="33"/>
      <c r="F89" s="33"/>
      <c r="G89" s="33"/>
      <c r="H89" s="35">
        <f>H4+H14+H20</f>
        <v>391108</v>
      </c>
      <c r="I89" s="98"/>
    </row>
    <row r="90" spans="1:9" ht="20.7" customHeight="1">
      <c r="A90" s="95"/>
      <c r="B90" s="95"/>
      <c r="C90" s="95"/>
      <c r="D90" s="95"/>
      <c r="E90" s="95"/>
      <c r="F90" s="95"/>
      <c r="G90" s="95"/>
      <c r="H90" s="95"/>
      <c r="I90" s="95"/>
    </row>
    <row r="91" spans="1:9" ht="13.8">
      <c r="A91" s="95"/>
      <c r="B91" s="95"/>
      <c r="C91" s="95"/>
      <c r="D91" s="95"/>
      <c r="E91" s="95"/>
      <c r="F91" s="95"/>
      <c r="G91" s="95"/>
      <c r="H91" s="95"/>
      <c r="I91" s="95"/>
    </row>
    <row r="92" spans="1:9" ht="13.8">
      <c r="A92" s="95"/>
      <c r="B92" s="95"/>
      <c r="C92" s="95"/>
      <c r="D92" s="95"/>
      <c r="E92" s="95"/>
      <c r="F92" s="95"/>
      <c r="G92" s="95"/>
      <c r="H92" s="95"/>
      <c r="I92" s="95"/>
    </row>
  </sheetData>
  <protectedRanges>
    <protectedRange sqref="D5:D8" name="区域1_1"/>
    <protectedRange sqref="D9:D13" name="区域1_1_1"/>
  </protectedRanges>
  <mergeCells count="6">
    <mergeCell ref="A1:C1"/>
    <mergeCell ref="A2:I2"/>
    <mergeCell ref="B89:C89"/>
    <mergeCell ref="B15:B16"/>
    <mergeCell ref="B39:B42"/>
    <mergeCell ref="B84:B88"/>
  </mergeCells>
  <phoneticPr fontId="43" type="noConversion"/>
  <pageMargins left="0.69930555555555596" right="0.69930555555555596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M31"/>
  <sheetViews>
    <sheetView zoomScale="90" zoomScaleNormal="90" zoomScalePageLayoutView="130" workbookViewId="0">
      <selection activeCell="I19" sqref="I19"/>
    </sheetView>
  </sheetViews>
  <sheetFormatPr defaultColWidth="9" defaultRowHeight="13.2"/>
  <cols>
    <col min="1" max="1" width="7.77734375" style="7" customWidth="1"/>
    <col min="2" max="2" width="17.33203125" style="7" customWidth="1"/>
    <col min="3" max="3" width="52.44140625" style="7" customWidth="1"/>
    <col min="4" max="4" width="11.33203125" style="8" customWidth="1"/>
    <col min="5" max="5" width="9" style="8" customWidth="1"/>
    <col min="6" max="6" width="11.109375" style="8" customWidth="1"/>
    <col min="7" max="7" width="17.33203125" style="7" customWidth="1"/>
    <col min="8" max="8" width="48" style="7" customWidth="1"/>
    <col min="9" max="247" width="9" style="7"/>
    <col min="248" max="248" width="7.77734375" style="7" customWidth="1"/>
    <col min="249" max="249" width="14.33203125" style="7" customWidth="1"/>
    <col min="250" max="250" width="30.33203125" style="7" customWidth="1"/>
    <col min="251" max="252" width="11.33203125" style="7" customWidth="1"/>
    <col min="253" max="254" width="9" style="7" customWidth="1"/>
    <col min="255" max="257" width="17.33203125" style="7" customWidth="1"/>
    <col min="258" max="258" width="27" style="7" customWidth="1"/>
    <col min="259" max="259" width="28" style="7" customWidth="1"/>
    <col min="260" max="503" width="9" style="7"/>
    <col min="504" max="504" width="7.77734375" style="7" customWidth="1"/>
    <col min="505" max="505" width="14.33203125" style="7" customWidth="1"/>
    <col min="506" max="506" width="30.33203125" style="7" customWidth="1"/>
    <col min="507" max="508" width="11.33203125" style="7" customWidth="1"/>
    <col min="509" max="510" width="9" style="7" customWidth="1"/>
    <col min="511" max="513" width="17.33203125" style="7" customWidth="1"/>
    <col min="514" max="514" width="27" style="7" customWidth="1"/>
    <col min="515" max="515" width="28" style="7" customWidth="1"/>
    <col min="516" max="759" width="9" style="7"/>
    <col min="760" max="760" width="7.77734375" style="7" customWidth="1"/>
    <col min="761" max="761" width="14.33203125" style="7" customWidth="1"/>
    <col min="762" max="762" width="30.33203125" style="7" customWidth="1"/>
    <col min="763" max="764" width="11.33203125" style="7" customWidth="1"/>
    <col min="765" max="766" width="9" style="7" customWidth="1"/>
    <col min="767" max="769" width="17.33203125" style="7" customWidth="1"/>
    <col min="770" max="770" width="27" style="7" customWidth="1"/>
    <col min="771" max="771" width="28" style="7" customWidth="1"/>
    <col min="772" max="1015" width="9" style="7"/>
    <col min="1016" max="1016" width="7.77734375" style="7" customWidth="1"/>
    <col min="1017" max="1017" width="14.33203125" style="7" customWidth="1"/>
    <col min="1018" max="1018" width="30.33203125" style="7" customWidth="1"/>
    <col min="1019" max="1020" width="11.33203125" style="7" customWidth="1"/>
    <col min="1021" max="1022" width="9" style="7" customWidth="1"/>
    <col min="1023" max="1025" width="17.33203125" style="7" customWidth="1"/>
    <col min="1026" max="1026" width="27" style="7" customWidth="1"/>
    <col min="1027" max="1027" width="28" style="7" customWidth="1"/>
    <col min="1028" max="1271" width="9" style="7"/>
    <col min="1272" max="1272" width="7.77734375" style="7" customWidth="1"/>
    <col min="1273" max="1273" width="14.33203125" style="7" customWidth="1"/>
    <col min="1274" max="1274" width="30.33203125" style="7" customWidth="1"/>
    <col min="1275" max="1276" width="11.33203125" style="7" customWidth="1"/>
    <col min="1277" max="1278" width="9" style="7" customWidth="1"/>
    <col min="1279" max="1281" width="17.33203125" style="7" customWidth="1"/>
    <col min="1282" max="1282" width="27" style="7" customWidth="1"/>
    <col min="1283" max="1283" width="28" style="7" customWidth="1"/>
    <col min="1284" max="1527" width="9" style="7"/>
    <col min="1528" max="1528" width="7.77734375" style="7" customWidth="1"/>
    <col min="1529" max="1529" width="14.33203125" style="7" customWidth="1"/>
    <col min="1530" max="1530" width="30.33203125" style="7" customWidth="1"/>
    <col min="1531" max="1532" width="11.33203125" style="7" customWidth="1"/>
    <col min="1533" max="1534" width="9" style="7" customWidth="1"/>
    <col min="1535" max="1537" width="17.33203125" style="7" customWidth="1"/>
    <col min="1538" max="1538" width="27" style="7" customWidth="1"/>
    <col min="1539" max="1539" width="28" style="7" customWidth="1"/>
    <col min="1540" max="1783" width="9" style="7"/>
    <col min="1784" max="1784" width="7.77734375" style="7" customWidth="1"/>
    <col min="1785" max="1785" width="14.33203125" style="7" customWidth="1"/>
    <col min="1786" max="1786" width="30.33203125" style="7" customWidth="1"/>
    <col min="1787" max="1788" width="11.33203125" style="7" customWidth="1"/>
    <col min="1789" max="1790" width="9" style="7" customWidth="1"/>
    <col min="1791" max="1793" width="17.33203125" style="7" customWidth="1"/>
    <col min="1794" max="1794" width="27" style="7" customWidth="1"/>
    <col min="1795" max="1795" width="28" style="7" customWidth="1"/>
    <col min="1796" max="2039" width="9" style="7"/>
    <col min="2040" max="2040" width="7.77734375" style="7" customWidth="1"/>
    <col min="2041" max="2041" width="14.33203125" style="7" customWidth="1"/>
    <col min="2042" max="2042" width="30.33203125" style="7" customWidth="1"/>
    <col min="2043" max="2044" width="11.33203125" style="7" customWidth="1"/>
    <col min="2045" max="2046" width="9" style="7" customWidth="1"/>
    <col min="2047" max="2049" width="17.33203125" style="7" customWidth="1"/>
    <col min="2050" max="2050" width="27" style="7" customWidth="1"/>
    <col min="2051" max="2051" width="28" style="7" customWidth="1"/>
    <col min="2052" max="2295" width="9" style="7"/>
    <col min="2296" max="2296" width="7.77734375" style="7" customWidth="1"/>
    <col min="2297" max="2297" width="14.33203125" style="7" customWidth="1"/>
    <col min="2298" max="2298" width="30.33203125" style="7" customWidth="1"/>
    <col min="2299" max="2300" width="11.33203125" style="7" customWidth="1"/>
    <col min="2301" max="2302" width="9" style="7" customWidth="1"/>
    <col min="2303" max="2305" width="17.33203125" style="7" customWidth="1"/>
    <col min="2306" max="2306" width="27" style="7" customWidth="1"/>
    <col min="2307" max="2307" width="28" style="7" customWidth="1"/>
    <col min="2308" max="2551" width="9" style="7"/>
    <col min="2552" max="2552" width="7.77734375" style="7" customWidth="1"/>
    <col min="2553" max="2553" width="14.33203125" style="7" customWidth="1"/>
    <col min="2554" max="2554" width="30.33203125" style="7" customWidth="1"/>
    <col min="2555" max="2556" width="11.33203125" style="7" customWidth="1"/>
    <col min="2557" max="2558" width="9" style="7" customWidth="1"/>
    <col min="2559" max="2561" width="17.33203125" style="7" customWidth="1"/>
    <col min="2562" max="2562" width="27" style="7" customWidth="1"/>
    <col min="2563" max="2563" width="28" style="7" customWidth="1"/>
    <col min="2564" max="2807" width="9" style="7"/>
    <col min="2808" max="2808" width="7.77734375" style="7" customWidth="1"/>
    <col min="2809" max="2809" width="14.33203125" style="7" customWidth="1"/>
    <col min="2810" max="2810" width="30.33203125" style="7" customWidth="1"/>
    <col min="2811" max="2812" width="11.33203125" style="7" customWidth="1"/>
    <col min="2813" max="2814" width="9" style="7" customWidth="1"/>
    <col min="2815" max="2817" width="17.33203125" style="7" customWidth="1"/>
    <col min="2818" max="2818" width="27" style="7" customWidth="1"/>
    <col min="2819" max="2819" width="28" style="7" customWidth="1"/>
    <col min="2820" max="3063" width="9" style="7"/>
    <col min="3064" max="3064" width="7.77734375" style="7" customWidth="1"/>
    <col min="3065" max="3065" width="14.33203125" style="7" customWidth="1"/>
    <col min="3066" max="3066" width="30.33203125" style="7" customWidth="1"/>
    <col min="3067" max="3068" width="11.33203125" style="7" customWidth="1"/>
    <col min="3069" max="3070" width="9" style="7" customWidth="1"/>
    <col min="3071" max="3073" width="17.33203125" style="7" customWidth="1"/>
    <col min="3074" max="3074" width="27" style="7" customWidth="1"/>
    <col min="3075" max="3075" width="28" style="7" customWidth="1"/>
    <col min="3076" max="3319" width="9" style="7"/>
    <col min="3320" max="3320" width="7.77734375" style="7" customWidth="1"/>
    <col min="3321" max="3321" width="14.33203125" style="7" customWidth="1"/>
    <col min="3322" max="3322" width="30.33203125" style="7" customWidth="1"/>
    <col min="3323" max="3324" width="11.33203125" style="7" customWidth="1"/>
    <col min="3325" max="3326" width="9" style="7" customWidth="1"/>
    <col min="3327" max="3329" width="17.33203125" style="7" customWidth="1"/>
    <col min="3330" max="3330" width="27" style="7" customWidth="1"/>
    <col min="3331" max="3331" width="28" style="7" customWidth="1"/>
    <col min="3332" max="3575" width="9" style="7"/>
    <col min="3576" max="3576" width="7.77734375" style="7" customWidth="1"/>
    <col min="3577" max="3577" width="14.33203125" style="7" customWidth="1"/>
    <col min="3578" max="3578" width="30.33203125" style="7" customWidth="1"/>
    <col min="3579" max="3580" width="11.33203125" style="7" customWidth="1"/>
    <col min="3581" max="3582" width="9" style="7" customWidth="1"/>
    <col min="3583" max="3585" width="17.33203125" style="7" customWidth="1"/>
    <col min="3586" max="3586" width="27" style="7" customWidth="1"/>
    <col min="3587" max="3587" width="28" style="7" customWidth="1"/>
    <col min="3588" max="3831" width="9" style="7"/>
    <col min="3832" max="3832" width="7.77734375" style="7" customWidth="1"/>
    <col min="3833" max="3833" width="14.33203125" style="7" customWidth="1"/>
    <col min="3834" max="3834" width="30.33203125" style="7" customWidth="1"/>
    <col min="3835" max="3836" width="11.33203125" style="7" customWidth="1"/>
    <col min="3837" max="3838" width="9" style="7" customWidth="1"/>
    <col min="3839" max="3841" width="17.33203125" style="7" customWidth="1"/>
    <col min="3842" max="3842" width="27" style="7" customWidth="1"/>
    <col min="3843" max="3843" width="28" style="7" customWidth="1"/>
    <col min="3844" max="4087" width="9" style="7"/>
    <col min="4088" max="4088" width="7.77734375" style="7" customWidth="1"/>
    <col min="4089" max="4089" width="14.33203125" style="7" customWidth="1"/>
    <col min="4090" max="4090" width="30.33203125" style="7" customWidth="1"/>
    <col min="4091" max="4092" width="11.33203125" style="7" customWidth="1"/>
    <col min="4093" max="4094" width="9" style="7" customWidth="1"/>
    <col min="4095" max="4097" width="17.33203125" style="7" customWidth="1"/>
    <col min="4098" max="4098" width="27" style="7" customWidth="1"/>
    <col min="4099" max="4099" width="28" style="7" customWidth="1"/>
    <col min="4100" max="4343" width="9" style="7"/>
    <col min="4344" max="4344" width="7.77734375" style="7" customWidth="1"/>
    <col min="4345" max="4345" width="14.33203125" style="7" customWidth="1"/>
    <col min="4346" max="4346" width="30.33203125" style="7" customWidth="1"/>
    <col min="4347" max="4348" width="11.33203125" style="7" customWidth="1"/>
    <col min="4349" max="4350" width="9" style="7" customWidth="1"/>
    <col min="4351" max="4353" width="17.33203125" style="7" customWidth="1"/>
    <col min="4354" max="4354" width="27" style="7" customWidth="1"/>
    <col min="4355" max="4355" width="28" style="7" customWidth="1"/>
    <col min="4356" max="4599" width="9" style="7"/>
    <col min="4600" max="4600" width="7.77734375" style="7" customWidth="1"/>
    <col min="4601" max="4601" width="14.33203125" style="7" customWidth="1"/>
    <col min="4602" max="4602" width="30.33203125" style="7" customWidth="1"/>
    <col min="4603" max="4604" width="11.33203125" style="7" customWidth="1"/>
    <col min="4605" max="4606" width="9" style="7" customWidth="1"/>
    <col min="4607" max="4609" width="17.33203125" style="7" customWidth="1"/>
    <col min="4610" max="4610" width="27" style="7" customWidth="1"/>
    <col min="4611" max="4611" width="28" style="7" customWidth="1"/>
    <col min="4612" max="4855" width="9" style="7"/>
    <col min="4856" max="4856" width="7.77734375" style="7" customWidth="1"/>
    <col min="4857" max="4857" width="14.33203125" style="7" customWidth="1"/>
    <col min="4858" max="4858" width="30.33203125" style="7" customWidth="1"/>
    <col min="4859" max="4860" width="11.33203125" style="7" customWidth="1"/>
    <col min="4861" max="4862" width="9" style="7" customWidth="1"/>
    <col min="4863" max="4865" width="17.33203125" style="7" customWidth="1"/>
    <col min="4866" max="4866" width="27" style="7" customWidth="1"/>
    <col min="4867" max="4867" width="28" style="7" customWidth="1"/>
    <col min="4868" max="5111" width="9" style="7"/>
    <col min="5112" max="5112" width="7.77734375" style="7" customWidth="1"/>
    <col min="5113" max="5113" width="14.33203125" style="7" customWidth="1"/>
    <col min="5114" max="5114" width="30.33203125" style="7" customWidth="1"/>
    <col min="5115" max="5116" width="11.33203125" style="7" customWidth="1"/>
    <col min="5117" max="5118" width="9" style="7" customWidth="1"/>
    <col min="5119" max="5121" width="17.33203125" style="7" customWidth="1"/>
    <col min="5122" max="5122" width="27" style="7" customWidth="1"/>
    <col min="5123" max="5123" width="28" style="7" customWidth="1"/>
    <col min="5124" max="5367" width="9" style="7"/>
    <col min="5368" max="5368" width="7.77734375" style="7" customWidth="1"/>
    <col min="5369" max="5369" width="14.33203125" style="7" customWidth="1"/>
    <col min="5370" max="5370" width="30.33203125" style="7" customWidth="1"/>
    <col min="5371" max="5372" width="11.33203125" style="7" customWidth="1"/>
    <col min="5373" max="5374" width="9" style="7" customWidth="1"/>
    <col min="5375" max="5377" width="17.33203125" style="7" customWidth="1"/>
    <col min="5378" max="5378" width="27" style="7" customWidth="1"/>
    <col min="5379" max="5379" width="28" style="7" customWidth="1"/>
    <col min="5380" max="5623" width="9" style="7"/>
    <col min="5624" max="5624" width="7.77734375" style="7" customWidth="1"/>
    <col min="5625" max="5625" width="14.33203125" style="7" customWidth="1"/>
    <col min="5626" max="5626" width="30.33203125" style="7" customWidth="1"/>
    <col min="5627" max="5628" width="11.33203125" style="7" customWidth="1"/>
    <col min="5629" max="5630" width="9" style="7" customWidth="1"/>
    <col min="5631" max="5633" width="17.33203125" style="7" customWidth="1"/>
    <col min="5634" max="5634" width="27" style="7" customWidth="1"/>
    <col min="5635" max="5635" width="28" style="7" customWidth="1"/>
    <col min="5636" max="5879" width="9" style="7"/>
    <col min="5880" max="5880" width="7.77734375" style="7" customWidth="1"/>
    <col min="5881" max="5881" width="14.33203125" style="7" customWidth="1"/>
    <col min="5882" max="5882" width="30.33203125" style="7" customWidth="1"/>
    <col min="5883" max="5884" width="11.33203125" style="7" customWidth="1"/>
    <col min="5885" max="5886" width="9" style="7" customWidth="1"/>
    <col min="5887" max="5889" width="17.33203125" style="7" customWidth="1"/>
    <col min="5890" max="5890" width="27" style="7" customWidth="1"/>
    <col min="5891" max="5891" width="28" style="7" customWidth="1"/>
    <col min="5892" max="6135" width="9" style="7"/>
    <col min="6136" max="6136" width="7.77734375" style="7" customWidth="1"/>
    <col min="6137" max="6137" width="14.33203125" style="7" customWidth="1"/>
    <col min="6138" max="6138" width="30.33203125" style="7" customWidth="1"/>
    <col min="6139" max="6140" width="11.33203125" style="7" customWidth="1"/>
    <col min="6141" max="6142" width="9" style="7" customWidth="1"/>
    <col min="6143" max="6145" width="17.33203125" style="7" customWidth="1"/>
    <col min="6146" max="6146" width="27" style="7" customWidth="1"/>
    <col min="6147" max="6147" width="28" style="7" customWidth="1"/>
    <col min="6148" max="6391" width="9" style="7"/>
    <col min="6392" max="6392" width="7.77734375" style="7" customWidth="1"/>
    <col min="6393" max="6393" width="14.33203125" style="7" customWidth="1"/>
    <col min="6394" max="6394" width="30.33203125" style="7" customWidth="1"/>
    <col min="6395" max="6396" width="11.33203125" style="7" customWidth="1"/>
    <col min="6397" max="6398" width="9" style="7" customWidth="1"/>
    <col min="6399" max="6401" width="17.33203125" style="7" customWidth="1"/>
    <col min="6402" max="6402" width="27" style="7" customWidth="1"/>
    <col min="6403" max="6403" width="28" style="7" customWidth="1"/>
    <col min="6404" max="6647" width="9" style="7"/>
    <col min="6648" max="6648" width="7.77734375" style="7" customWidth="1"/>
    <col min="6649" max="6649" width="14.33203125" style="7" customWidth="1"/>
    <col min="6650" max="6650" width="30.33203125" style="7" customWidth="1"/>
    <col min="6651" max="6652" width="11.33203125" style="7" customWidth="1"/>
    <col min="6653" max="6654" width="9" style="7" customWidth="1"/>
    <col min="6655" max="6657" width="17.33203125" style="7" customWidth="1"/>
    <col min="6658" max="6658" width="27" style="7" customWidth="1"/>
    <col min="6659" max="6659" width="28" style="7" customWidth="1"/>
    <col min="6660" max="6903" width="9" style="7"/>
    <col min="6904" max="6904" width="7.77734375" style="7" customWidth="1"/>
    <col min="6905" max="6905" width="14.33203125" style="7" customWidth="1"/>
    <col min="6906" max="6906" width="30.33203125" style="7" customWidth="1"/>
    <col min="6907" max="6908" width="11.33203125" style="7" customWidth="1"/>
    <col min="6909" max="6910" width="9" style="7" customWidth="1"/>
    <col min="6911" max="6913" width="17.33203125" style="7" customWidth="1"/>
    <col min="6914" max="6914" width="27" style="7" customWidth="1"/>
    <col min="6915" max="6915" width="28" style="7" customWidth="1"/>
    <col min="6916" max="7159" width="9" style="7"/>
    <col min="7160" max="7160" width="7.77734375" style="7" customWidth="1"/>
    <col min="7161" max="7161" width="14.33203125" style="7" customWidth="1"/>
    <col min="7162" max="7162" width="30.33203125" style="7" customWidth="1"/>
    <col min="7163" max="7164" width="11.33203125" style="7" customWidth="1"/>
    <col min="7165" max="7166" width="9" style="7" customWidth="1"/>
    <col min="7167" max="7169" width="17.33203125" style="7" customWidth="1"/>
    <col min="7170" max="7170" width="27" style="7" customWidth="1"/>
    <col min="7171" max="7171" width="28" style="7" customWidth="1"/>
    <col min="7172" max="7415" width="9" style="7"/>
    <col min="7416" max="7416" width="7.77734375" style="7" customWidth="1"/>
    <col min="7417" max="7417" width="14.33203125" style="7" customWidth="1"/>
    <col min="7418" max="7418" width="30.33203125" style="7" customWidth="1"/>
    <col min="7419" max="7420" width="11.33203125" style="7" customWidth="1"/>
    <col min="7421" max="7422" width="9" style="7" customWidth="1"/>
    <col min="7423" max="7425" width="17.33203125" style="7" customWidth="1"/>
    <col min="7426" max="7426" width="27" style="7" customWidth="1"/>
    <col min="7427" max="7427" width="28" style="7" customWidth="1"/>
    <col min="7428" max="7671" width="9" style="7"/>
    <col min="7672" max="7672" width="7.77734375" style="7" customWidth="1"/>
    <col min="7673" max="7673" width="14.33203125" style="7" customWidth="1"/>
    <col min="7674" max="7674" width="30.33203125" style="7" customWidth="1"/>
    <col min="7675" max="7676" width="11.33203125" style="7" customWidth="1"/>
    <col min="7677" max="7678" width="9" style="7" customWidth="1"/>
    <col min="7679" max="7681" width="17.33203125" style="7" customWidth="1"/>
    <col min="7682" max="7682" width="27" style="7" customWidth="1"/>
    <col min="7683" max="7683" width="28" style="7" customWidth="1"/>
    <col min="7684" max="7927" width="9" style="7"/>
    <col min="7928" max="7928" width="7.77734375" style="7" customWidth="1"/>
    <col min="7929" max="7929" width="14.33203125" style="7" customWidth="1"/>
    <col min="7930" max="7930" width="30.33203125" style="7" customWidth="1"/>
    <col min="7931" max="7932" width="11.33203125" style="7" customWidth="1"/>
    <col min="7933" max="7934" width="9" style="7" customWidth="1"/>
    <col min="7935" max="7937" width="17.33203125" style="7" customWidth="1"/>
    <col min="7938" max="7938" width="27" style="7" customWidth="1"/>
    <col min="7939" max="7939" width="28" style="7" customWidth="1"/>
    <col min="7940" max="8183" width="9" style="7"/>
    <col min="8184" max="8184" width="7.77734375" style="7" customWidth="1"/>
    <col min="8185" max="8185" width="14.33203125" style="7" customWidth="1"/>
    <col min="8186" max="8186" width="30.33203125" style="7" customWidth="1"/>
    <col min="8187" max="8188" width="11.33203125" style="7" customWidth="1"/>
    <col min="8189" max="8190" width="9" style="7" customWidth="1"/>
    <col min="8191" max="8193" width="17.33203125" style="7" customWidth="1"/>
    <col min="8194" max="8194" width="27" style="7" customWidth="1"/>
    <col min="8195" max="8195" width="28" style="7" customWidth="1"/>
    <col min="8196" max="8439" width="9" style="7"/>
    <col min="8440" max="8440" width="7.77734375" style="7" customWidth="1"/>
    <col min="8441" max="8441" width="14.33203125" style="7" customWidth="1"/>
    <col min="8442" max="8442" width="30.33203125" style="7" customWidth="1"/>
    <col min="8443" max="8444" width="11.33203125" style="7" customWidth="1"/>
    <col min="8445" max="8446" width="9" style="7" customWidth="1"/>
    <col min="8447" max="8449" width="17.33203125" style="7" customWidth="1"/>
    <col min="8450" max="8450" width="27" style="7" customWidth="1"/>
    <col min="8451" max="8451" width="28" style="7" customWidth="1"/>
    <col min="8452" max="8695" width="9" style="7"/>
    <col min="8696" max="8696" width="7.77734375" style="7" customWidth="1"/>
    <col min="8697" max="8697" width="14.33203125" style="7" customWidth="1"/>
    <col min="8698" max="8698" width="30.33203125" style="7" customWidth="1"/>
    <col min="8699" max="8700" width="11.33203125" style="7" customWidth="1"/>
    <col min="8701" max="8702" width="9" style="7" customWidth="1"/>
    <col min="8703" max="8705" width="17.33203125" style="7" customWidth="1"/>
    <col min="8706" max="8706" width="27" style="7" customWidth="1"/>
    <col min="8707" max="8707" width="28" style="7" customWidth="1"/>
    <col min="8708" max="8951" width="9" style="7"/>
    <col min="8952" max="8952" width="7.77734375" style="7" customWidth="1"/>
    <col min="8953" max="8953" width="14.33203125" style="7" customWidth="1"/>
    <col min="8954" max="8954" width="30.33203125" style="7" customWidth="1"/>
    <col min="8955" max="8956" width="11.33203125" style="7" customWidth="1"/>
    <col min="8957" max="8958" width="9" style="7" customWidth="1"/>
    <col min="8959" max="8961" width="17.33203125" style="7" customWidth="1"/>
    <col min="8962" max="8962" width="27" style="7" customWidth="1"/>
    <col min="8963" max="8963" width="28" style="7" customWidth="1"/>
    <col min="8964" max="9207" width="9" style="7"/>
    <col min="9208" max="9208" width="7.77734375" style="7" customWidth="1"/>
    <col min="9209" max="9209" width="14.33203125" style="7" customWidth="1"/>
    <col min="9210" max="9210" width="30.33203125" style="7" customWidth="1"/>
    <col min="9211" max="9212" width="11.33203125" style="7" customWidth="1"/>
    <col min="9213" max="9214" width="9" style="7" customWidth="1"/>
    <col min="9215" max="9217" width="17.33203125" style="7" customWidth="1"/>
    <col min="9218" max="9218" width="27" style="7" customWidth="1"/>
    <col min="9219" max="9219" width="28" style="7" customWidth="1"/>
    <col min="9220" max="9463" width="9" style="7"/>
    <col min="9464" max="9464" width="7.77734375" style="7" customWidth="1"/>
    <col min="9465" max="9465" width="14.33203125" style="7" customWidth="1"/>
    <col min="9466" max="9466" width="30.33203125" style="7" customWidth="1"/>
    <col min="9467" max="9468" width="11.33203125" style="7" customWidth="1"/>
    <col min="9469" max="9470" width="9" style="7" customWidth="1"/>
    <col min="9471" max="9473" width="17.33203125" style="7" customWidth="1"/>
    <col min="9474" max="9474" width="27" style="7" customWidth="1"/>
    <col min="9475" max="9475" width="28" style="7" customWidth="1"/>
    <col min="9476" max="9719" width="9" style="7"/>
    <col min="9720" max="9720" width="7.77734375" style="7" customWidth="1"/>
    <col min="9721" max="9721" width="14.33203125" style="7" customWidth="1"/>
    <col min="9722" max="9722" width="30.33203125" style="7" customWidth="1"/>
    <col min="9723" max="9724" width="11.33203125" style="7" customWidth="1"/>
    <col min="9725" max="9726" width="9" style="7" customWidth="1"/>
    <col min="9727" max="9729" width="17.33203125" style="7" customWidth="1"/>
    <col min="9730" max="9730" width="27" style="7" customWidth="1"/>
    <col min="9731" max="9731" width="28" style="7" customWidth="1"/>
    <col min="9732" max="9975" width="9" style="7"/>
    <col min="9976" max="9976" width="7.77734375" style="7" customWidth="1"/>
    <col min="9977" max="9977" width="14.33203125" style="7" customWidth="1"/>
    <col min="9978" max="9978" width="30.33203125" style="7" customWidth="1"/>
    <col min="9979" max="9980" width="11.33203125" style="7" customWidth="1"/>
    <col min="9981" max="9982" width="9" style="7" customWidth="1"/>
    <col min="9983" max="9985" width="17.33203125" style="7" customWidth="1"/>
    <col min="9986" max="9986" width="27" style="7" customWidth="1"/>
    <col min="9987" max="9987" width="28" style="7" customWidth="1"/>
    <col min="9988" max="10231" width="9" style="7"/>
    <col min="10232" max="10232" width="7.77734375" style="7" customWidth="1"/>
    <col min="10233" max="10233" width="14.33203125" style="7" customWidth="1"/>
    <col min="10234" max="10234" width="30.33203125" style="7" customWidth="1"/>
    <col min="10235" max="10236" width="11.33203125" style="7" customWidth="1"/>
    <col min="10237" max="10238" width="9" style="7" customWidth="1"/>
    <col min="10239" max="10241" width="17.33203125" style="7" customWidth="1"/>
    <col min="10242" max="10242" width="27" style="7" customWidth="1"/>
    <col min="10243" max="10243" width="28" style="7" customWidth="1"/>
    <col min="10244" max="10487" width="9" style="7"/>
    <col min="10488" max="10488" width="7.77734375" style="7" customWidth="1"/>
    <col min="10489" max="10489" width="14.33203125" style="7" customWidth="1"/>
    <col min="10490" max="10490" width="30.33203125" style="7" customWidth="1"/>
    <col min="10491" max="10492" width="11.33203125" style="7" customWidth="1"/>
    <col min="10493" max="10494" width="9" style="7" customWidth="1"/>
    <col min="10495" max="10497" width="17.33203125" style="7" customWidth="1"/>
    <col min="10498" max="10498" width="27" style="7" customWidth="1"/>
    <col min="10499" max="10499" width="28" style="7" customWidth="1"/>
    <col min="10500" max="10743" width="9" style="7"/>
    <col min="10744" max="10744" width="7.77734375" style="7" customWidth="1"/>
    <col min="10745" max="10745" width="14.33203125" style="7" customWidth="1"/>
    <col min="10746" max="10746" width="30.33203125" style="7" customWidth="1"/>
    <col min="10747" max="10748" width="11.33203125" style="7" customWidth="1"/>
    <col min="10749" max="10750" width="9" style="7" customWidth="1"/>
    <col min="10751" max="10753" width="17.33203125" style="7" customWidth="1"/>
    <col min="10754" max="10754" width="27" style="7" customWidth="1"/>
    <col min="10755" max="10755" width="28" style="7" customWidth="1"/>
    <col min="10756" max="10999" width="9" style="7"/>
    <col min="11000" max="11000" width="7.77734375" style="7" customWidth="1"/>
    <col min="11001" max="11001" width="14.33203125" style="7" customWidth="1"/>
    <col min="11002" max="11002" width="30.33203125" style="7" customWidth="1"/>
    <col min="11003" max="11004" width="11.33203125" style="7" customWidth="1"/>
    <col min="11005" max="11006" width="9" style="7" customWidth="1"/>
    <col min="11007" max="11009" width="17.33203125" style="7" customWidth="1"/>
    <col min="11010" max="11010" width="27" style="7" customWidth="1"/>
    <col min="11011" max="11011" width="28" style="7" customWidth="1"/>
    <col min="11012" max="11255" width="9" style="7"/>
    <col min="11256" max="11256" width="7.77734375" style="7" customWidth="1"/>
    <col min="11257" max="11257" width="14.33203125" style="7" customWidth="1"/>
    <col min="11258" max="11258" width="30.33203125" style="7" customWidth="1"/>
    <col min="11259" max="11260" width="11.33203125" style="7" customWidth="1"/>
    <col min="11261" max="11262" width="9" style="7" customWidth="1"/>
    <col min="11263" max="11265" width="17.33203125" style="7" customWidth="1"/>
    <col min="11266" max="11266" width="27" style="7" customWidth="1"/>
    <col min="11267" max="11267" width="28" style="7" customWidth="1"/>
    <col min="11268" max="11511" width="9" style="7"/>
    <col min="11512" max="11512" width="7.77734375" style="7" customWidth="1"/>
    <col min="11513" max="11513" width="14.33203125" style="7" customWidth="1"/>
    <col min="11514" max="11514" width="30.33203125" style="7" customWidth="1"/>
    <col min="11515" max="11516" width="11.33203125" style="7" customWidth="1"/>
    <col min="11517" max="11518" width="9" style="7" customWidth="1"/>
    <col min="11519" max="11521" width="17.33203125" style="7" customWidth="1"/>
    <col min="11522" max="11522" width="27" style="7" customWidth="1"/>
    <col min="11523" max="11523" width="28" style="7" customWidth="1"/>
    <col min="11524" max="11767" width="9" style="7"/>
    <col min="11768" max="11768" width="7.77734375" style="7" customWidth="1"/>
    <col min="11769" max="11769" width="14.33203125" style="7" customWidth="1"/>
    <col min="11770" max="11770" width="30.33203125" style="7" customWidth="1"/>
    <col min="11771" max="11772" width="11.33203125" style="7" customWidth="1"/>
    <col min="11773" max="11774" width="9" style="7" customWidth="1"/>
    <col min="11775" max="11777" width="17.33203125" style="7" customWidth="1"/>
    <col min="11778" max="11778" width="27" style="7" customWidth="1"/>
    <col min="11779" max="11779" width="28" style="7" customWidth="1"/>
    <col min="11780" max="12023" width="9" style="7"/>
    <col min="12024" max="12024" width="7.77734375" style="7" customWidth="1"/>
    <col min="12025" max="12025" width="14.33203125" style="7" customWidth="1"/>
    <col min="12026" max="12026" width="30.33203125" style="7" customWidth="1"/>
    <col min="12027" max="12028" width="11.33203125" style="7" customWidth="1"/>
    <col min="12029" max="12030" width="9" style="7" customWidth="1"/>
    <col min="12031" max="12033" width="17.33203125" style="7" customWidth="1"/>
    <col min="12034" max="12034" width="27" style="7" customWidth="1"/>
    <col min="12035" max="12035" width="28" style="7" customWidth="1"/>
    <col min="12036" max="12279" width="9" style="7"/>
    <col min="12280" max="12280" width="7.77734375" style="7" customWidth="1"/>
    <col min="12281" max="12281" width="14.33203125" style="7" customWidth="1"/>
    <col min="12282" max="12282" width="30.33203125" style="7" customWidth="1"/>
    <col min="12283" max="12284" width="11.33203125" style="7" customWidth="1"/>
    <col min="12285" max="12286" width="9" style="7" customWidth="1"/>
    <col min="12287" max="12289" width="17.33203125" style="7" customWidth="1"/>
    <col min="12290" max="12290" width="27" style="7" customWidth="1"/>
    <col min="12291" max="12291" width="28" style="7" customWidth="1"/>
    <col min="12292" max="12535" width="9" style="7"/>
    <col min="12536" max="12536" width="7.77734375" style="7" customWidth="1"/>
    <col min="12537" max="12537" width="14.33203125" style="7" customWidth="1"/>
    <col min="12538" max="12538" width="30.33203125" style="7" customWidth="1"/>
    <col min="12539" max="12540" width="11.33203125" style="7" customWidth="1"/>
    <col min="12541" max="12542" width="9" style="7" customWidth="1"/>
    <col min="12543" max="12545" width="17.33203125" style="7" customWidth="1"/>
    <col min="12546" max="12546" width="27" style="7" customWidth="1"/>
    <col min="12547" max="12547" width="28" style="7" customWidth="1"/>
    <col min="12548" max="12791" width="9" style="7"/>
    <col min="12792" max="12792" width="7.77734375" style="7" customWidth="1"/>
    <col min="12793" max="12793" width="14.33203125" style="7" customWidth="1"/>
    <col min="12794" max="12794" width="30.33203125" style="7" customWidth="1"/>
    <col min="12795" max="12796" width="11.33203125" style="7" customWidth="1"/>
    <col min="12797" max="12798" width="9" style="7" customWidth="1"/>
    <col min="12799" max="12801" width="17.33203125" style="7" customWidth="1"/>
    <col min="12802" max="12802" width="27" style="7" customWidth="1"/>
    <col min="12803" max="12803" width="28" style="7" customWidth="1"/>
    <col min="12804" max="13047" width="9" style="7"/>
    <col min="13048" max="13048" width="7.77734375" style="7" customWidth="1"/>
    <col min="13049" max="13049" width="14.33203125" style="7" customWidth="1"/>
    <col min="13050" max="13050" width="30.33203125" style="7" customWidth="1"/>
    <col min="13051" max="13052" width="11.33203125" style="7" customWidth="1"/>
    <col min="13053" max="13054" width="9" style="7" customWidth="1"/>
    <col min="13055" max="13057" width="17.33203125" style="7" customWidth="1"/>
    <col min="13058" max="13058" width="27" style="7" customWidth="1"/>
    <col min="13059" max="13059" width="28" style="7" customWidth="1"/>
    <col min="13060" max="13303" width="9" style="7"/>
    <col min="13304" max="13304" width="7.77734375" style="7" customWidth="1"/>
    <col min="13305" max="13305" width="14.33203125" style="7" customWidth="1"/>
    <col min="13306" max="13306" width="30.33203125" style="7" customWidth="1"/>
    <col min="13307" max="13308" width="11.33203125" style="7" customWidth="1"/>
    <col min="13309" max="13310" width="9" style="7" customWidth="1"/>
    <col min="13311" max="13313" width="17.33203125" style="7" customWidth="1"/>
    <col min="13314" max="13314" width="27" style="7" customWidth="1"/>
    <col min="13315" max="13315" width="28" style="7" customWidth="1"/>
    <col min="13316" max="13559" width="9" style="7"/>
    <col min="13560" max="13560" width="7.77734375" style="7" customWidth="1"/>
    <col min="13561" max="13561" width="14.33203125" style="7" customWidth="1"/>
    <col min="13562" max="13562" width="30.33203125" style="7" customWidth="1"/>
    <col min="13563" max="13564" width="11.33203125" style="7" customWidth="1"/>
    <col min="13565" max="13566" width="9" style="7" customWidth="1"/>
    <col min="13567" max="13569" width="17.33203125" style="7" customWidth="1"/>
    <col min="13570" max="13570" width="27" style="7" customWidth="1"/>
    <col min="13571" max="13571" width="28" style="7" customWidth="1"/>
    <col min="13572" max="13815" width="9" style="7"/>
    <col min="13816" max="13816" width="7.77734375" style="7" customWidth="1"/>
    <col min="13817" max="13817" width="14.33203125" style="7" customWidth="1"/>
    <col min="13818" max="13818" width="30.33203125" style="7" customWidth="1"/>
    <col min="13819" max="13820" width="11.33203125" style="7" customWidth="1"/>
    <col min="13821" max="13822" width="9" style="7" customWidth="1"/>
    <col min="13823" max="13825" width="17.33203125" style="7" customWidth="1"/>
    <col min="13826" max="13826" width="27" style="7" customWidth="1"/>
    <col min="13827" max="13827" width="28" style="7" customWidth="1"/>
    <col min="13828" max="14071" width="9" style="7"/>
    <col min="14072" max="14072" width="7.77734375" style="7" customWidth="1"/>
    <col min="14073" max="14073" width="14.33203125" style="7" customWidth="1"/>
    <col min="14074" max="14074" width="30.33203125" style="7" customWidth="1"/>
    <col min="14075" max="14076" width="11.33203125" style="7" customWidth="1"/>
    <col min="14077" max="14078" width="9" style="7" customWidth="1"/>
    <col min="14079" max="14081" width="17.33203125" style="7" customWidth="1"/>
    <col min="14082" max="14082" width="27" style="7" customWidth="1"/>
    <col min="14083" max="14083" width="28" style="7" customWidth="1"/>
    <col min="14084" max="14327" width="9" style="7"/>
    <col min="14328" max="14328" width="7.77734375" style="7" customWidth="1"/>
    <col min="14329" max="14329" width="14.33203125" style="7" customWidth="1"/>
    <col min="14330" max="14330" width="30.33203125" style="7" customWidth="1"/>
    <col min="14331" max="14332" width="11.33203125" style="7" customWidth="1"/>
    <col min="14333" max="14334" width="9" style="7" customWidth="1"/>
    <col min="14335" max="14337" width="17.33203125" style="7" customWidth="1"/>
    <col min="14338" max="14338" width="27" style="7" customWidth="1"/>
    <col min="14339" max="14339" width="28" style="7" customWidth="1"/>
    <col min="14340" max="14583" width="9" style="7"/>
    <col min="14584" max="14584" width="7.77734375" style="7" customWidth="1"/>
    <col min="14585" max="14585" width="14.33203125" style="7" customWidth="1"/>
    <col min="14586" max="14586" width="30.33203125" style="7" customWidth="1"/>
    <col min="14587" max="14588" width="11.33203125" style="7" customWidth="1"/>
    <col min="14589" max="14590" width="9" style="7" customWidth="1"/>
    <col min="14591" max="14593" width="17.33203125" style="7" customWidth="1"/>
    <col min="14594" max="14594" width="27" style="7" customWidth="1"/>
    <col min="14595" max="14595" width="28" style="7" customWidth="1"/>
    <col min="14596" max="14839" width="9" style="7"/>
    <col min="14840" max="14840" width="7.77734375" style="7" customWidth="1"/>
    <col min="14841" max="14841" width="14.33203125" style="7" customWidth="1"/>
    <col min="14842" max="14842" width="30.33203125" style="7" customWidth="1"/>
    <col min="14843" max="14844" width="11.33203125" style="7" customWidth="1"/>
    <col min="14845" max="14846" width="9" style="7" customWidth="1"/>
    <col min="14847" max="14849" width="17.33203125" style="7" customWidth="1"/>
    <col min="14850" max="14850" width="27" style="7" customWidth="1"/>
    <col min="14851" max="14851" width="28" style="7" customWidth="1"/>
    <col min="14852" max="15095" width="9" style="7"/>
    <col min="15096" max="15096" width="7.77734375" style="7" customWidth="1"/>
    <col min="15097" max="15097" width="14.33203125" style="7" customWidth="1"/>
    <col min="15098" max="15098" width="30.33203125" style="7" customWidth="1"/>
    <col min="15099" max="15100" width="11.33203125" style="7" customWidth="1"/>
    <col min="15101" max="15102" width="9" style="7" customWidth="1"/>
    <col min="15103" max="15105" width="17.33203125" style="7" customWidth="1"/>
    <col min="15106" max="15106" width="27" style="7" customWidth="1"/>
    <col min="15107" max="15107" width="28" style="7" customWidth="1"/>
    <col min="15108" max="15351" width="9" style="7"/>
    <col min="15352" max="15352" width="7.77734375" style="7" customWidth="1"/>
    <col min="15353" max="15353" width="14.33203125" style="7" customWidth="1"/>
    <col min="15354" max="15354" width="30.33203125" style="7" customWidth="1"/>
    <col min="15355" max="15356" width="11.33203125" style="7" customWidth="1"/>
    <col min="15357" max="15358" width="9" style="7" customWidth="1"/>
    <col min="15359" max="15361" width="17.33203125" style="7" customWidth="1"/>
    <col min="15362" max="15362" width="27" style="7" customWidth="1"/>
    <col min="15363" max="15363" width="28" style="7" customWidth="1"/>
    <col min="15364" max="15607" width="9" style="7"/>
    <col min="15608" max="15608" width="7.77734375" style="7" customWidth="1"/>
    <col min="15609" max="15609" width="14.33203125" style="7" customWidth="1"/>
    <col min="15610" max="15610" width="30.33203125" style="7" customWidth="1"/>
    <col min="15611" max="15612" width="11.33203125" style="7" customWidth="1"/>
    <col min="15613" max="15614" width="9" style="7" customWidth="1"/>
    <col min="15615" max="15617" width="17.33203125" style="7" customWidth="1"/>
    <col min="15618" max="15618" width="27" style="7" customWidth="1"/>
    <col min="15619" max="15619" width="28" style="7" customWidth="1"/>
    <col min="15620" max="15863" width="9" style="7"/>
    <col min="15864" max="15864" width="7.77734375" style="7" customWidth="1"/>
    <col min="15865" max="15865" width="14.33203125" style="7" customWidth="1"/>
    <col min="15866" max="15866" width="30.33203125" style="7" customWidth="1"/>
    <col min="15867" max="15868" width="11.33203125" style="7" customWidth="1"/>
    <col min="15869" max="15870" width="9" style="7" customWidth="1"/>
    <col min="15871" max="15873" width="17.33203125" style="7" customWidth="1"/>
    <col min="15874" max="15874" width="27" style="7" customWidth="1"/>
    <col min="15875" max="15875" width="28" style="7" customWidth="1"/>
    <col min="15876" max="16119" width="9" style="7"/>
    <col min="16120" max="16120" width="7.77734375" style="7" customWidth="1"/>
    <col min="16121" max="16121" width="14.33203125" style="7" customWidth="1"/>
    <col min="16122" max="16122" width="30.33203125" style="7" customWidth="1"/>
    <col min="16123" max="16124" width="11.33203125" style="7" customWidth="1"/>
    <col min="16125" max="16126" width="9" style="7" customWidth="1"/>
    <col min="16127" max="16129" width="17.33203125" style="7" customWidth="1"/>
    <col min="16130" max="16130" width="27" style="7" customWidth="1"/>
    <col min="16131" max="16131" width="28" style="7" customWidth="1"/>
    <col min="16132" max="16384" width="9" style="7"/>
  </cols>
  <sheetData>
    <row r="1" spans="1:247" s="1" customFormat="1" ht="34.200000000000003" customHeight="1">
      <c r="A1" s="250" t="s">
        <v>300</v>
      </c>
      <c r="B1" s="251"/>
      <c r="C1" s="251"/>
      <c r="D1" s="9"/>
      <c r="E1" s="9"/>
      <c r="F1" s="10"/>
      <c r="G1" s="10"/>
      <c r="H1" s="10"/>
      <c r="I1" s="42"/>
    </row>
    <row r="2" spans="1:247" s="2" customFormat="1" ht="23.1" customHeight="1">
      <c r="A2" s="271" t="s">
        <v>301</v>
      </c>
      <c r="B2" s="272"/>
      <c r="C2" s="272"/>
      <c r="D2" s="272"/>
      <c r="E2" s="272"/>
      <c r="F2" s="272"/>
      <c r="G2" s="272"/>
      <c r="H2" s="273"/>
    </row>
    <row r="3" spans="1:247" s="3" customFormat="1" ht="28.8">
      <c r="A3" s="11" t="s">
        <v>1</v>
      </c>
      <c r="B3" s="12" t="s">
        <v>2</v>
      </c>
      <c r="C3" s="12" t="s">
        <v>25</v>
      </c>
      <c r="D3" s="13" t="s">
        <v>28</v>
      </c>
      <c r="E3" s="14" t="s">
        <v>29</v>
      </c>
      <c r="F3" s="14" t="s">
        <v>302</v>
      </c>
      <c r="G3" s="15" t="s">
        <v>31</v>
      </c>
      <c r="H3" s="16" t="s">
        <v>5</v>
      </c>
    </row>
    <row r="4" spans="1:247" s="4" customFormat="1" ht="15.6">
      <c r="A4" s="17" t="s">
        <v>6</v>
      </c>
      <c r="B4" s="274" t="s">
        <v>303</v>
      </c>
      <c r="C4" s="274"/>
      <c r="D4" s="18"/>
      <c r="E4" s="18"/>
      <c r="F4" s="18"/>
      <c r="G4" s="19">
        <f>SUM(G5:G8)</f>
        <v>29200</v>
      </c>
      <c r="H4" s="20"/>
      <c r="I4" s="43"/>
      <c r="J4" s="44"/>
      <c r="K4" s="45"/>
      <c r="L4" s="43"/>
      <c r="M4" s="43"/>
      <c r="N4" s="44"/>
      <c r="O4" s="45"/>
      <c r="P4" s="43"/>
      <c r="Q4" s="43"/>
      <c r="R4" s="44"/>
      <c r="S4" s="45"/>
      <c r="T4" s="43"/>
      <c r="U4" s="43"/>
      <c r="V4" s="44"/>
      <c r="W4" s="45"/>
      <c r="X4" s="43"/>
      <c r="Y4" s="43"/>
      <c r="Z4" s="44"/>
      <c r="AA4" s="45"/>
      <c r="AB4" s="43"/>
      <c r="AC4" s="43"/>
      <c r="AD4" s="44"/>
      <c r="AE4" s="45"/>
      <c r="AF4" s="43"/>
      <c r="AG4" s="43"/>
      <c r="AH4" s="44"/>
      <c r="AI4" s="45"/>
      <c r="AJ4" s="43"/>
      <c r="AK4" s="43"/>
      <c r="AL4" s="44"/>
      <c r="AM4" s="45"/>
      <c r="AN4" s="43"/>
      <c r="AO4" s="43"/>
      <c r="AP4" s="44"/>
      <c r="AQ4" s="45"/>
      <c r="AR4" s="43"/>
      <c r="AS4" s="43"/>
      <c r="AT4" s="44"/>
      <c r="AU4" s="45"/>
      <c r="AV4" s="43"/>
      <c r="AW4" s="43"/>
      <c r="AX4" s="44"/>
      <c r="AY4" s="45"/>
      <c r="AZ4" s="43"/>
      <c r="BA4" s="43"/>
      <c r="BB4" s="44"/>
      <c r="BC4" s="45"/>
      <c r="BD4" s="43"/>
      <c r="BE4" s="43"/>
      <c r="BF4" s="44"/>
      <c r="BG4" s="45"/>
      <c r="BH4" s="43"/>
      <c r="BI4" s="43"/>
      <c r="BJ4" s="44"/>
      <c r="BK4" s="45"/>
      <c r="BL4" s="43"/>
      <c r="BM4" s="43"/>
      <c r="BN4" s="44"/>
      <c r="BO4" s="45"/>
      <c r="BP4" s="43"/>
      <c r="BQ4" s="43"/>
      <c r="BR4" s="44"/>
      <c r="BS4" s="45"/>
      <c r="BT4" s="43"/>
      <c r="BU4" s="43"/>
      <c r="BV4" s="44"/>
      <c r="BW4" s="45"/>
      <c r="BX4" s="43"/>
      <c r="BY4" s="43"/>
      <c r="BZ4" s="44"/>
      <c r="CA4" s="45"/>
      <c r="CB4" s="43"/>
      <c r="CC4" s="43"/>
      <c r="CD4" s="44"/>
      <c r="CE4" s="45"/>
      <c r="CF4" s="43"/>
      <c r="CG4" s="43"/>
      <c r="CH4" s="44"/>
      <c r="CI4" s="45"/>
      <c r="CJ4" s="43"/>
      <c r="CK4" s="43"/>
      <c r="CL4" s="44"/>
      <c r="CM4" s="45"/>
      <c r="CN4" s="43"/>
      <c r="CO4" s="43"/>
      <c r="CP4" s="44"/>
      <c r="CQ4" s="45"/>
      <c r="CR4" s="43"/>
      <c r="CS4" s="43"/>
      <c r="CT4" s="44"/>
      <c r="CU4" s="45"/>
      <c r="CV4" s="43"/>
      <c r="CW4" s="43"/>
      <c r="CX4" s="44"/>
      <c r="CY4" s="45"/>
      <c r="CZ4" s="43"/>
      <c r="DA4" s="43"/>
      <c r="DB4" s="44"/>
      <c r="DC4" s="45"/>
      <c r="DD4" s="43"/>
      <c r="DE4" s="43"/>
      <c r="DF4" s="44"/>
      <c r="DG4" s="45"/>
      <c r="DH4" s="43"/>
      <c r="DI4" s="43"/>
      <c r="DJ4" s="44"/>
      <c r="DK4" s="45"/>
      <c r="DL4" s="43"/>
      <c r="DM4" s="43"/>
      <c r="DN4" s="44"/>
      <c r="DO4" s="45"/>
      <c r="DP4" s="43"/>
      <c r="DQ4" s="43"/>
      <c r="DR4" s="44"/>
      <c r="DS4" s="45"/>
      <c r="DT4" s="43"/>
      <c r="DU4" s="43"/>
      <c r="DV4" s="44"/>
      <c r="DW4" s="45"/>
      <c r="DX4" s="43"/>
      <c r="DY4" s="43"/>
      <c r="DZ4" s="44"/>
      <c r="EA4" s="45"/>
      <c r="EB4" s="43"/>
      <c r="EC4" s="43"/>
      <c r="ED4" s="44"/>
      <c r="EE4" s="45"/>
      <c r="EF4" s="43"/>
      <c r="EG4" s="43"/>
      <c r="EH4" s="44"/>
      <c r="EI4" s="45"/>
      <c r="EJ4" s="43"/>
      <c r="EK4" s="43"/>
      <c r="EL4" s="44"/>
      <c r="EM4" s="45"/>
      <c r="EN4" s="43"/>
      <c r="EO4" s="43"/>
      <c r="EP4" s="44"/>
      <c r="EQ4" s="45"/>
      <c r="ER4" s="43"/>
      <c r="ES4" s="43"/>
      <c r="ET4" s="44"/>
      <c r="EU4" s="45"/>
      <c r="EV4" s="43"/>
      <c r="EW4" s="43"/>
      <c r="EX4" s="44"/>
      <c r="EY4" s="45"/>
      <c r="EZ4" s="43"/>
      <c r="FA4" s="43"/>
      <c r="FB4" s="44"/>
      <c r="FC4" s="45"/>
      <c r="FD4" s="43"/>
      <c r="FE4" s="43"/>
      <c r="FF4" s="44"/>
      <c r="FG4" s="45"/>
      <c r="FH4" s="43"/>
      <c r="FI4" s="43"/>
      <c r="FJ4" s="44"/>
      <c r="FK4" s="45"/>
      <c r="FL4" s="43"/>
      <c r="FM4" s="43"/>
      <c r="FN4" s="44"/>
      <c r="FO4" s="45"/>
      <c r="FP4" s="43"/>
      <c r="FQ4" s="43"/>
      <c r="FR4" s="44"/>
      <c r="FS4" s="45"/>
      <c r="FT4" s="43"/>
      <c r="FU4" s="43"/>
      <c r="FV4" s="44"/>
      <c r="FW4" s="45"/>
      <c r="FX4" s="43"/>
      <c r="FY4" s="43"/>
      <c r="FZ4" s="44"/>
      <c r="GA4" s="45"/>
      <c r="GB4" s="43"/>
      <c r="GC4" s="43"/>
      <c r="GD4" s="44"/>
      <c r="GE4" s="45"/>
      <c r="GF4" s="43"/>
      <c r="GG4" s="43"/>
      <c r="GH4" s="44"/>
      <c r="GI4" s="45"/>
      <c r="GJ4" s="43"/>
      <c r="GK4" s="43"/>
      <c r="GL4" s="44"/>
      <c r="GM4" s="45"/>
      <c r="GN4" s="43"/>
      <c r="GO4" s="43"/>
      <c r="GP4" s="44"/>
      <c r="GQ4" s="45"/>
      <c r="GR4" s="43"/>
      <c r="GS4" s="43"/>
      <c r="GT4" s="44"/>
      <c r="GU4" s="45"/>
      <c r="GV4" s="43"/>
      <c r="GW4" s="43"/>
      <c r="GX4" s="44"/>
      <c r="GY4" s="45"/>
      <c r="GZ4" s="43"/>
      <c r="HA4" s="43"/>
      <c r="HB4" s="44"/>
      <c r="HC4" s="45"/>
      <c r="HD4" s="43"/>
      <c r="HE4" s="43"/>
      <c r="HF4" s="44"/>
      <c r="HG4" s="45"/>
      <c r="HH4" s="43"/>
      <c r="HI4" s="43"/>
      <c r="HJ4" s="44"/>
      <c r="HK4" s="45"/>
      <c r="HL4" s="43"/>
      <c r="HM4" s="43"/>
      <c r="HN4" s="44"/>
      <c r="HO4" s="45"/>
      <c r="HP4" s="43"/>
      <c r="HQ4" s="43"/>
      <c r="HR4" s="44"/>
      <c r="HS4" s="45"/>
      <c r="HT4" s="43"/>
      <c r="HU4" s="43"/>
      <c r="HV4" s="44"/>
      <c r="HW4" s="45"/>
      <c r="HX4" s="43"/>
      <c r="HY4" s="43"/>
      <c r="HZ4" s="44"/>
      <c r="IA4" s="45"/>
      <c r="IB4" s="43"/>
      <c r="IC4" s="43"/>
      <c r="ID4" s="44"/>
      <c r="IE4" s="45"/>
      <c r="IF4" s="43"/>
      <c r="IG4" s="43"/>
      <c r="IH4" s="44"/>
      <c r="II4" s="45"/>
      <c r="IJ4" s="43"/>
      <c r="IK4" s="43"/>
      <c r="IL4" s="44"/>
      <c r="IM4" s="45"/>
    </row>
    <row r="5" spans="1:247" s="5" customFormat="1" ht="15.6">
      <c r="A5" s="21">
        <v>1</v>
      </c>
      <c r="B5" s="236" t="s">
        <v>306</v>
      </c>
      <c r="C5" s="22"/>
      <c r="D5" s="23">
        <v>300</v>
      </c>
      <c r="E5" s="21">
        <v>2</v>
      </c>
      <c r="F5" s="24">
        <v>2</v>
      </c>
      <c r="G5" s="25">
        <f>D5*E5*F5</f>
        <v>1200</v>
      </c>
      <c r="H5" s="26"/>
    </row>
    <row r="6" spans="1:247" s="5" customFormat="1" ht="15.6">
      <c r="A6" s="27">
        <v>2</v>
      </c>
      <c r="B6" s="237" t="s">
        <v>307</v>
      </c>
      <c r="C6" s="28"/>
      <c r="D6" s="29">
        <v>2500</v>
      </c>
      <c r="E6" s="27">
        <v>2</v>
      </c>
      <c r="F6" s="30">
        <v>2</v>
      </c>
      <c r="G6" s="25">
        <f t="shared" ref="G6:G8" si="0">D6*E6*F6</f>
        <v>10000</v>
      </c>
      <c r="H6" s="29"/>
    </row>
    <row r="7" spans="1:247" ht="15">
      <c r="A7" s="21">
        <v>3</v>
      </c>
      <c r="B7" s="236" t="s">
        <v>308</v>
      </c>
      <c r="C7" s="22"/>
      <c r="D7" s="23">
        <v>2500</v>
      </c>
      <c r="E7" s="21">
        <v>2</v>
      </c>
      <c r="F7" s="24">
        <v>2</v>
      </c>
      <c r="G7" s="25">
        <f t="shared" si="0"/>
        <v>10000</v>
      </c>
      <c r="H7" s="26"/>
    </row>
    <row r="8" spans="1:247" ht="15">
      <c r="A8" s="21">
        <v>4</v>
      </c>
      <c r="B8" s="236" t="s">
        <v>309</v>
      </c>
      <c r="C8" s="22"/>
      <c r="D8" s="23">
        <v>2000</v>
      </c>
      <c r="E8" s="21">
        <v>2</v>
      </c>
      <c r="F8" s="24">
        <v>2</v>
      </c>
      <c r="G8" s="25">
        <f t="shared" si="0"/>
        <v>8000</v>
      </c>
      <c r="H8" s="26"/>
    </row>
    <row r="9" spans="1:247">
      <c r="A9" s="31"/>
      <c r="B9" s="255" t="s">
        <v>304</v>
      </c>
      <c r="C9" s="255"/>
      <c r="D9" s="32"/>
      <c r="E9" s="33"/>
      <c r="F9" s="33"/>
      <c r="G9" s="34">
        <f>G4</f>
        <v>29200</v>
      </c>
      <c r="H9" s="35"/>
    </row>
    <row r="10" spans="1:247" ht="15.6">
      <c r="A10" s="36"/>
      <c r="B10" s="37"/>
      <c r="C10" s="38"/>
      <c r="D10" s="39"/>
      <c r="E10" s="40"/>
      <c r="F10" s="41"/>
      <c r="G10" s="41"/>
      <c r="H10" s="41"/>
    </row>
    <row r="11" spans="1:247">
      <c r="A11" s="36"/>
      <c r="B11" s="36"/>
      <c r="C11" s="36"/>
      <c r="D11" s="36"/>
      <c r="E11" s="36"/>
      <c r="F11" s="36"/>
      <c r="G11" s="36"/>
      <c r="H11" s="36"/>
    </row>
    <row r="12" spans="1:247" s="6" customFormat="1" ht="12">
      <c r="A12" s="36"/>
      <c r="B12" s="36"/>
      <c r="C12" s="36"/>
      <c r="D12" s="36"/>
      <c r="E12" s="36"/>
      <c r="F12" s="36"/>
      <c r="G12" s="36"/>
      <c r="H12" s="36"/>
    </row>
    <row r="13" spans="1:247">
      <c r="A13" s="36"/>
      <c r="B13" s="36"/>
      <c r="C13" s="36"/>
      <c r="D13" s="36"/>
      <c r="E13" s="36"/>
      <c r="F13" s="36"/>
      <c r="G13" s="36"/>
      <c r="H13" s="36"/>
    </row>
    <row r="14" spans="1:247">
      <c r="A14" s="36"/>
      <c r="B14" s="36"/>
      <c r="C14" s="36"/>
      <c r="D14" s="36"/>
      <c r="E14" s="36"/>
      <c r="F14" s="36"/>
      <c r="G14" s="36"/>
      <c r="H14" s="36"/>
    </row>
    <row r="15" spans="1:247">
      <c r="A15" s="36"/>
      <c r="B15" s="36"/>
      <c r="C15" s="36"/>
      <c r="D15" s="36"/>
      <c r="E15" s="36"/>
      <c r="F15" s="36"/>
      <c r="G15" s="36"/>
      <c r="H15" s="36"/>
    </row>
    <row r="16" spans="1:247">
      <c r="A16" s="36"/>
      <c r="B16" s="36"/>
      <c r="C16" s="36"/>
      <c r="D16" s="36"/>
      <c r="E16" s="36"/>
      <c r="F16" s="36"/>
      <c r="G16" s="36"/>
      <c r="H16" s="36"/>
    </row>
    <row r="17" spans="1:8">
      <c r="A17" s="36"/>
      <c r="B17" s="36"/>
      <c r="C17" s="36"/>
      <c r="D17" s="36"/>
      <c r="E17" s="36"/>
      <c r="F17" s="36"/>
      <c r="G17" s="36"/>
      <c r="H17" s="36"/>
    </row>
    <row r="18" spans="1:8">
      <c r="A18" s="36"/>
      <c r="B18" s="36"/>
      <c r="C18" s="36"/>
      <c r="D18" s="36"/>
      <c r="E18" s="36"/>
      <c r="F18" s="36"/>
      <c r="G18" s="36"/>
      <c r="H18" s="36"/>
    </row>
    <row r="19" spans="1:8">
      <c r="A19" s="36"/>
      <c r="B19" s="36"/>
      <c r="C19" s="36"/>
      <c r="D19" s="36"/>
      <c r="E19" s="36"/>
      <c r="F19" s="36"/>
      <c r="G19" s="36"/>
      <c r="H19" s="36"/>
    </row>
    <row r="20" spans="1:8">
      <c r="A20" s="36"/>
      <c r="B20" s="36"/>
      <c r="C20" s="36"/>
      <c r="D20" s="36"/>
      <c r="E20" s="36"/>
      <c r="F20" s="36"/>
      <c r="G20" s="36"/>
      <c r="H20" s="36"/>
    </row>
    <row r="21" spans="1:8">
      <c r="A21" s="36"/>
      <c r="B21" s="36"/>
      <c r="C21" s="36"/>
      <c r="D21" s="36"/>
      <c r="E21" s="36"/>
      <c r="F21" s="36"/>
      <c r="G21" s="36"/>
      <c r="H21" s="36"/>
    </row>
    <row r="22" spans="1:8">
      <c r="A22" s="36"/>
      <c r="B22" s="36"/>
      <c r="C22" s="36"/>
      <c r="D22" s="36"/>
      <c r="E22" s="36"/>
      <c r="F22" s="36"/>
      <c r="G22" s="36"/>
      <c r="H22" s="36"/>
    </row>
    <row r="23" spans="1:8">
      <c r="A23" s="36"/>
      <c r="B23" s="36"/>
      <c r="C23" s="36"/>
      <c r="D23" s="36"/>
      <c r="E23" s="36"/>
      <c r="F23" s="36"/>
      <c r="G23" s="36"/>
      <c r="H23" s="36"/>
    </row>
    <row r="24" spans="1:8">
      <c r="A24" s="36"/>
      <c r="B24" s="36"/>
      <c r="C24" s="36"/>
      <c r="D24" s="36"/>
      <c r="E24" s="36"/>
      <c r="F24" s="36"/>
      <c r="G24" s="36"/>
      <c r="H24" s="36"/>
    </row>
    <row r="25" spans="1:8">
      <c r="A25" s="36"/>
      <c r="B25" s="36"/>
      <c r="C25" s="36"/>
      <c r="D25" s="36"/>
      <c r="E25" s="36"/>
      <c r="F25" s="36"/>
      <c r="G25" s="36"/>
      <c r="H25" s="36"/>
    </row>
    <row r="26" spans="1:8">
      <c r="A26" s="36"/>
      <c r="B26" s="36"/>
      <c r="C26" s="36"/>
      <c r="D26" s="36"/>
      <c r="E26" s="36"/>
      <c r="F26" s="36"/>
      <c r="G26" s="36"/>
      <c r="H26" s="36"/>
    </row>
    <row r="27" spans="1:8">
      <c r="A27" s="36"/>
      <c r="B27" s="36"/>
      <c r="C27" s="36"/>
      <c r="D27" s="36"/>
      <c r="E27" s="36"/>
      <c r="F27" s="36"/>
      <c r="G27" s="36"/>
      <c r="H27" s="36"/>
    </row>
    <row r="28" spans="1:8">
      <c r="A28" s="36"/>
      <c r="B28" s="36"/>
      <c r="C28" s="36"/>
      <c r="D28" s="36"/>
      <c r="E28" s="36"/>
      <c r="F28" s="36"/>
      <c r="G28" s="36"/>
      <c r="H28" s="36"/>
    </row>
    <row r="29" spans="1:8">
      <c r="A29" s="36"/>
      <c r="B29" s="36"/>
      <c r="C29" s="36"/>
      <c r="D29" s="36"/>
      <c r="E29" s="36"/>
      <c r="F29" s="36"/>
      <c r="G29" s="36"/>
      <c r="H29" s="36"/>
    </row>
    <row r="30" spans="1:8">
      <c r="A30" s="36"/>
      <c r="B30" s="36"/>
      <c r="C30" s="36"/>
      <c r="D30" s="36"/>
      <c r="E30" s="36"/>
      <c r="F30" s="36"/>
      <c r="G30" s="36"/>
      <c r="H30" s="36"/>
    </row>
    <row r="31" spans="1:8">
      <c r="A31" s="36"/>
      <c r="B31" s="36"/>
      <c r="C31" s="36"/>
      <c r="D31" s="36"/>
      <c r="E31" s="36"/>
      <c r="F31" s="36"/>
      <c r="G31" s="36"/>
      <c r="H31" s="36"/>
    </row>
  </sheetData>
  <mergeCells count="4">
    <mergeCell ref="A1:C1"/>
    <mergeCell ref="A2:H2"/>
    <mergeCell ref="B4:C4"/>
    <mergeCell ref="B9:C9"/>
  </mergeCells>
  <phoneticPr fontId="4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总项</vt:lpstr>
      <vt:lpstr>第三方硬体</vt:lpstr>
      <vt:lpstr>第三方AV</vt:lpstr>
      <vt:lpstr>第三方软体</vt:lpstr>
      <vt:lpstr>人员差旅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南今怡</dc:creator>
  <cp:lastModifiedBy>Pineapple republic</cp:lastModifiedBy>
  <dcterms:created xsi:type="dcterms:W3CDTF">2006-09-16T00:00:00Z</dcterms:created>
  <dcterms:modified xsi:type="dcterms:W3CDTF">2021-07-25T02:28:04Z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607B02BACDF94D3C9619D7C69D2FB90F</vt:lpwstr>
  </property>
</Properties>
</file>