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附表一会议需求表-结算" sheetId="2" r:id="rId1"/>
    <sheet name="Sheet1" sheetId="1" r:id="rId2"/>
  </sheets>
  <definedNames>
    <definedName name="_xlnm.Print_Area" localSheetId="0">'附表一会议需求表-结算'!$A$1:$O$67</definedName>
    <definedName name="_xlnm.Print_Titles" localSheetId="0">'附表一会议需求表-结算'!$1:$7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<sst xmlns="http://schemas.openxmlformats.org/spreadsheetml/2006/main" count="126">
  <si>
    <t>安斯泰来制药（中国）有限公司会议需求表（通用）</t>
  </si>
  <si>
    <t>会议名称：</t>
  </si>
  <si>
    <t>安斯泰来9月A—2培训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</si>
  <si>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</si>
  <si>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</si>
  <si>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</si>
  <si>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康辉集团北京国际会议展览有限公司</t>
  </si>
  <si>
    <t>会议类型：</t>
  </si>
  <si>
    <t>国内会议</t>
  </si>
  <si>
    <t xml:space="preserve"> 参加人数：</t>
  </si>
  <si>
    <t>联系人/电话：</t>
  </si>
  <si>
    <t>宋净菲/18101055630</t>
  </si>
  <si>
    <t>会议时间：</t>
  </si>
  <si>
    <t>2019.9.1-6日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</si>
  <si>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</si>
  <si>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</si>
  <si>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</si>
  <si>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</si>
  <si>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</si>
  <si>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</si>
  <si>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</si>
  <si>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</si>
  <si>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</si>
  <si>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</si>
  <si>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</si>
  <si>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</si>
  <si>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</si>
  <si>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</si>
  <si>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</si>
  <si>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</si>
  <si>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</si>
  <si>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</si>
  <si>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</si>
  <si>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</si>
  <si>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</si>
  <si>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</si>
  <si>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包含服务费、单份早餐</t>
  </si>
  <si>
    <t>普通双床房</t>
  </si>
  <si>
    <t>包含服务费、双份早餐</t>
  </si>
  <si>
    <t>A-5</t>
  </si>
  <si>
    <t>会议室1</t>
  </si>
  <si>
    <t>9月2日 二层白鹤厅2号；白鹤厅3号；松涛厅</t>
  </si>
  <si>
    <t>场/天</t>
  </si>
  <si>
    <t>三个会议室全天使用，场租含投影幕布，话筒等基本音响设备</t>
  </si>
  <si>
    <t>茶歇</t>
  </si>
  <si>
    <t>9月2日 全天茶歇</t>
  </si>
  <si>
    <t>人/天</t>
  </si>
  <si>
    <t>A-6</t>
  </si>
  <si>
    <t>会议室2</t>
  </si>
  <si>
    <t>9月3日 四层楠溪厅</t>
  </si>
  <si>
    <t>全天使用，场租含投影幕布，话筒等基本音响设备</t>
  </si>
  <si>
    <t>9月3日 全天茶歇</t>
  </si>
  <si>
    <t>A-7</t>
  </si>
  <si>
    <t>会议室3</t>
  </si>
  <si>
    <t>9月4日 二层白鹤厅2号；白鹤厅3号；松涛厅</t>
  </si>
  <si>
    <t>三个会议室半天使用，场租含投影幕布，话筒等基本音响设备</t>
  </si>
  <si>
    <t>会议室4</t>
  </si>
  <si>
    <t>9月4日 二层白鹤厅1号</t>
  </si>
  <si>
    <t>会议室半天使用，场租含投影幕布，话筒等基本音响设备</t>
  </si>
  <si>
    <t>9月4日 全天茶歇</t>
  </si>
  <si>
    <t>会议室5</t>
  </si>
  <si>
    <t>9月5日 二层白鹤厅2号；白鹤厅3号；松涛厅；竹影厅</t>
  </si>
  <si>
    <t>9月5日 半天茶歇</t>
  </si>
  <si>
    <t>会议室6</t>
  </si>
  <si>
    <t>9月6日 二层松涛厅</t>
  </si>
  <si>
    <t>9月6日 半天茶歇</t>
  </si>
  <si>
    <t>其他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</si>
  <si>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</si>
  <si>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</si>
  <si>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</si>
  <si>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</si>
  <si>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</si>
  <si>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</si>
  <si>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</si>
  <si>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</si>
  <si>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正餐午餐</t>
  </si>
  <si>
    <t>自助餐</t>
  </si>
  <si>
    <t>餐</t>
  </si>
  <si>
    <t>人</t>
  </si>
  <si>
    <t>酒店常开自助，含服务费</t>
  </si>
  <si>
    <t>B-2</t>
  </si>
  <si>
    <t>B-3</t>
  </si>
  <si>
    <t>B-4</t>
  </si>
  <si>
    <t>B-5</t>
  </si>
  <si>
    <t>B-6</t>
  </si>
  <si>
    <t>晚宴</t>
  </si>
  <si>
    <t>VIP桌餐</t>
  </si>
  <si>
    <t>桌</t>
  </si>
  <si>
    <t>单开VIP晚宴，含服务费</t>
  </si>
  <si>
    <t>B-7</t>
  </si>
  <si>
    <t>晚宴酒水饮料</t>
  </si>
  <si>
    <t>B-12</t>
  </si>
  <si>
    <t>员工工作晚餐</t>
  </si>
  <si>
    <t>桌餐</t>
  </si>
  <si>
    <t>单开桌餐，含服务费</t>
  </si>
  <si>
    <t>B-9</t>
  </si>
  <si>
    <t>B-10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</si>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</sst>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0" borderId="5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5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5" fillId="0" borderId="5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6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8" borderId="58" applyNumberFormat="0" applyAlignment="0" applyProtection="0">
      <alignment vertical="center"/>
    </xf>
    <xf numFmtId="0" fontId="30" fillId="18" borderId="54" applyNumberFormat="0" applyAlignment="0" applyProtection="0">
      <alignment vertical="center"/>
    </xf>
    <xf numFmtId="0" fontId="27" fillId="20" borderId="59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5" borderId="13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4" borderId="15" xfId="50" applyFont="1" applyFill="1" applyBorder="1" applyAlignment="1">
      <alignment horizontal="center" vertical="center"/>
    </xf>
    <xf numFmtId="0" fontId="3" fillId="0" borderId="16" xfId="50" applyFont="1" applyFill="1" applyBorder="1" applyAlignment="1">
      <alignment horizontal="center" vertical="center"/>
    </xf>
    <xf numFmtId="0" fontId="3" fillId="4" borderId="16" xfId="50" applyFont="1" applyFill="1" applyBorder="1" applyAlignment="1">
      <alignment horizontal="center" vertical="center"/>
    </xf>
    <xf numFmtId="0" fontId="3" fillId="5" borderId="16" xfId="50" applyFont="1" applyFill="1" applyBorder="1" applyAlignment="1">
      <alignment horizontal="center" vertical="center"/>
    </xf>
    <xf numFmtId="0" fontId="3" fillId="0" borderId="17" xfId="50" applyFont="1" applyBorder="1" applyAlignment="1">
      <alignment horizontal="center" vertical="center"/>
    </xf>
    <xf numFmtId="0" fontId="10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 wrapText="1"/>
    </xf>
    <xf numFmtId="0" fontId="10" fillId="4" borderId="16" xfId="51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4" fontId="10" fillId="4" borderId="16" xfId="51" applyNumberFormat="1" applyFont="1" applyFill="1" applyBorder="1" applyAlignment="1">
      <alignment vertical="center" wrapText="1"/>
    </xf>
    <xf numFmtId="0" fontId="3" fillId="0" borderId="19" xfId="50" applyFont="1" applyBorder="1" applyAlignment="1">
      <alignment horizontal="center"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11" fillId="0" borderId="20" xfId="51" applyFont="1" applyFill="1" applyBorder="1" applyAlignment="1">
      <alignment horizontal="left" vertical="center"/>
    </xf>
    <xf numFmtId="0" fontId="10" fillId="4" borderId="20" xfId="51" applyFont="1" applyFill="1" applyBorder="1" applyAlignment="1">
      <alignment vertical="center"/>
    </xf>
    <xf numFmtId="0" fontId="3" fillId="0" borderId="21" xfId="50" applyFont="1" applyBorder="1" applyAlignment="1">
      <alignment vertical="center"/>
    </xf>
    <xf numFmtId="0" fontId="3" fillId="0" borderId="22" xfId="50" applyFont="1" applyBorder="1" applyAlignment="1">
      <alignment vertical="center"/>
    </xf>
    <xf numFmtId="0" fontId="9" fillId="3" borderId="23" xfId="51" applyFont="1" applyFill="1" applyBorder="1" applyAlignment="1">
      <alignment horizontal="center" vertical="center"/>
    </xf>
    <xf numFmtId="0" fontId="9" fillId="3" borderId="24" xfId="51" applyFont="1" applyFill="1" applyBorder="1" applyAlignment="1">
      <alignment horizontal="center" vertical="center"/>
    </xf>
    <xf numFmtId="0" fontId="9" fillId="3" borderId="25" xfId="51" applyFont="1" applyFill="1" applyBorder="1" applyAlignment="1">
      <alignment horizontal="center" vertical="center"/>
    </xf>
    <xf numFmtId="0" fontId="3" fillId="0" borderId="26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11" xfId="51" applyFont="1" applyBorder="1" applyAlignment="1">
      <alignment horizontal="center" vertical="center"/>
    </xf>
    <xf numFmtId="0" fontId="9" fillId="0" borderId="12" xfId="51" applyFont="1" applyBorder="1" applyAlignment="1">
      <alignment horizontal="left" vertical="center" wrapText="1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2" borderId="12" xfId="50" applyNumberFormat="1" applyFont="1" applyFill="1" applyBorder="1" applyAlignment="1">
      <alignment horizontal="center" vertical="center"/>
    </xf>
    <xf numFmtId="0" fontId="3" fillId="2" borderId="16" xfId="50" applyFont="1" applyFill="1" applyBorder="1" applyAlignment="1">
      <alignment horizontal="center" vertical="center"/>
    </xf>
    <xf numFmtId="0" fontId="3" fillId="2" borderId="16" xfId="50" applyNumberFormat="1" applyFont="1" applyFill="1" applyBorder="1" applyAlignment="1">
      <alignment horizontal="center" vertical="center"/>
    </xf>
    <xf numFmtId="0" fontId="9" fillId="0" borderId="16" xfId="51" applyFont="1" applyBorder="1" applyAlignment="1">
      <alignment horizontal="left" vertical="center" wrapText="1"/>
    </xf>
    <xf numFmtId="0" fontId="3" fillId="2" borderId="16" xfId="50" applyFont="1" applyFill="1" applyBorder="1" applyAlignment="1">
      <alignment vertical="center"/>
    </xf>
    <xf numFmtId="0" fontId="3" fillId="0" borderId="27" xfId="50" applyFont="1" applyBorder="1" applyAlignment="1">
      <alignment vertical="center"/>
    </xf>
    <xf numFmtId="0" fontId="3" fillId="0" borderId="28" xfId="50" applyFont="1" applyBorder="1" applyAlignment="1">
      <alignment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9" fillId="3" borderId="29" xfId="51" applyFont="1" applyFill="1" applyBorder="1" applyAlignment="1">
      <alignment horizontal="center" vertical="center"/>
    </xf>
    <xf numFmtId="0" fontId="9" fillId="3" borderId="30" xfId="51" applyFont="1" applyFill="1" applyBorder="1" applyAlignment="1">
      <alignment horizontal="center" vertical="center"/>
    </xf>
    <xf numFmtId="0" fontId="3" fillId="0" borderId="26" xfId="50" applyFont="1" applyBorder="1" applyAlignment="1">
      <alignment horizontal="left" vertical="center"/>
    </xf>
    <xf numFmtId="0" fontId="9" fillId="0" borderId="31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32" xfId="50" applyFont="1" applyFill="1" applyBorder="1" applyAlignment="1">
      <alignment horizontal="left" vertical="center"/>
    </xf>
    <xf numFmtId="0" fontId="3" fillId="2" borderId="33" xfId="50" applyFont="1" applyFill="1" applyBorder="1" applyAlignment="1">
      <alignment horizontal="left" vertical="center"/>
    </xf>
    <xf numFmtId="0" fontId="3" fillId="6" borderId="27" xfId="50" applyFont="1" applyFill="1" applyBorder="1" applyAlignment="1">
      <alignment vertical="center"/>
    </xf>
    <xf numFmtId="0" fontId="3" fillId="6" borderId="28" xfId="50" applyFont="1" applyFill="1" applyBorder="1" applyAlignment="1">
      <alignment vertical="center"/>
    </xf>
    <xf numFmtId="0" fontId="9" fillId="3" borderId="34" xfId="51" applyFont="1" applyFill="1" applyBorder="1" applyAlignment="1">
      <alignment horizontal="center" vertical="center"/>
    </xf>
    <xf numFmtId="0" fontId="9" fillId="3" borderId="35" xfId="51" applyFont="1" applyFill="1" applyBorder="1" applyAlignment="1">
      <alignment horizontal="center" vertical="center"/>
    </xf>
    <xf numFmtId="0" fontId="9" fillId="0" borderId="36" xfId="51" applyFont="1" applyBorder="1" applyAlignment="1">
      <alignment horizontal="center" vertical="center"/>
    </xf>
    <xf numFmtId="0" fontId="9" fillId="0" borderId="13" xfId="51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vertical="center"/>
    </xf>
    <xf numFmtId="0" fontId="9" fillId="0" borderId="17" xfId="51" applyFont="1" applyBorder="1" applyAlignment="1">
      <alignment horizontal="center" vertical="center"/>
    </xf>
    <xf numFmtId="0" fontId="9" fillId="0" borderId="16" xfId="51" applyFont="1" applyFill="1" applyBorder="1" applyAlignment="1">
      <alignment horizontal="left" vertical="center"/>
    </xf>
    <xf numFmtId="0" fontId="3" fillId="2" borderId="16" xfId="50" applyFont="1" applyFill="1" applyBorder="1" applyAlignment="1">
      <alignment horizontal="left" vertical="center"/>
    </xf>
    <xf numFmtId="0" fontId="9" fillId="0" borderId="37" xfId="51" applyFont="1" applyBorder="1" applyAlignment="1">
      <alignment horizontal="center" vertical="center"/>
    </xf>
    <xf numFmtId="0" fontId="9" fillId="0" borderId="38" xfId="51" applyFont="1" applyFill="1" applyBorder="1" applyAlignment="1">
      <alignment horizontal="left" vertical="center"/>
    </xf>
    <xf numFmtId="0" fontId="3" fillId="0" borderId="39" xfId="50" applyFont="1" applyBorder="1" applyAlignment="1">
      <alignment horizontal="left"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14" fontId="7" fillId="5" borderId="0" xfId="50" applyNumberFormat="1" applyFont="1" applyFill="1" applyBorder="1" applyAlignment="1">
      <alignment horizontal="left" vertical="center"/>
    </xf>
    <xf numFmtId="0" fontId="8" fillId="0" borderId="40" xfId="50" applyFont="1" applyBorder="1" applyAlignment="1">
      <alignment horizontal="left" vertical="center" wrapText="1"/>
    </xf>
    <xf numFmtId="0" fontId="9" fillId="3" borderId="41" xfId="51" applyFont="1" applyFill="1" applyBorder="1" applyAlignment="1">
      <alignment horizontal="center" vertical="center"/>
    </xf>
    <xf numFmtId="0" fontId="9" fillId="3" borderId="42" xfId="51" applyFont="1" applyFill="1" applyBorder="1" applyAlignment="1">
      <alignment horizontal="center" vertical="center"/>
    </xf>
    <xf numFmtId="0" fontId="3" fillId="0" borderId="43" xfId="50" applyFont="1" applyFill="1" applyBorder="1" applyAlignment="1">
      <alignment vertical="center"/>
    </xf>
    <xf numFmtId="177" fontId="3" fillId="5" borderId="13" xfId="52" applyNumberFormat="1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176" fontId="3" fillId="5" borderId="13" xfId="52" applyNumberFormat="1" applyFont="1" applyFill="1" applyBorder="1" applyAlignment="1">
      <alignment vertical="center"/>
    </xf>
    <xf numFmtId="176" fontId="3" fillId="0" borderId="13" xfId="50" applyNumberFormat="1" applyFont="1" applyBorder="1" applyAlignment="1">
      <alignment vertical="center"/>
    </xf>
    <xf numFmtId="0" fontId="3" fillId="0" borderId="13" xfId="50" applyFont="1" applyBorder="1" applyAlignment="1">
      <alignment vertical="center"/>
    </xf>
    <xf numFmtId="177" fontId="3" fillId="4" borderId="16" xfId="52" applyNumberFormat="1" applyFont="1" applyFill="1" applyBorder="1" applyAlignment="1">
      <alignment horizontal="center" vertical="center"/>
    </xf>
    <xf numFmtId="0" fontId="3" fillId="0" borderId="16" xfId="50" applyFont="1" applyBorder="1" applyAlignment="1">
      <alignment horizontal="center" vertical="center"/>
    </xf>
    <xf numFmtId="176" fontId="3" fillId="0" borderId="16" xfId="50" applyNumberFormat="1" applyFont="1" applyBorder="1" applyAlignment="1">
      <alignment vertical="center"/>
    </xf>
    <xf numFmtId="177" fontId="3" fillId="5" borderId="16" xfId="52" applyNumberFormat="1" applyFont="1" applyFill="1" applyBorder="1" applyAlignment="1">
      <alignment horizontal="center" vertical="center"/>
    </xf>
    <xf numFmtId="0" fontId="10" fillId="0" borderId="16" xfId="51" applyFont="1" applyBorder="1" applyAlignment="1">
      <alignment horizontal="center" vertical="center"/>
    </xf>
    <xf numFmtId="176" fontId="3" fillId="5" borderId="16" xfId="52" applyNumberFormat="1" applyFont="1" applyFill="1" applyBorder="1" applyAlignment="1">
      <alignment vertical="center"/>
    </xf>
    <xf numFmtId="0" fontId="3" fillId="5" borderId="44" xfId="50" applyFont="1" applyFill="1" applyBorder="1" applyAlignment="1">
      <alignment vertical="center" wrapText="1"/>
    </xf>
    <xf numFmtId="0" fontId="3" fillId="5" borderId="44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10" fillId="0" borderId="20" xfId="51" applyFont="1" applyBorder="1" applyAlignment="1">
      <alignment horizontal="center" vertical="center"/>
    </xf>
    <xf numFmtId="176" fontId="3" fillId="5" borderId="20" xfId="52" applyNumberFormat="1" applyFont="1" applyFill="1" applyBorder="1" applyAlignment="1">
      <alignment vertical="center"/>
    </xf>
    <xf numFmtId="176" fontId="3" fillId="0" borderId="20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22" xfId="50" applyFont="1" applyBorder="1" applyAlignment="1">
      <alignment horizontal="center" vertical="center"/>
    </xf>
    <xf numFmtId="176" fontId="3" fillId="0" borderId="22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0" borderId="12" xfId="50" applyFont="1" applyBorder="1" applyAlignment="1">
      <alignment horizontal="center" vertical="center"/>
    </xf>
    <xf numFmtId="176" fontId="3" fillId="5" borderId="12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/>
    </xf>
    <xf numFmtId="0" fontId="3" fillId="0" borderId="28" xfId="50" applyFont="1" applyBorder="1" applyAlignment="1">
      <alignment horizontal="center" vertical="center"/>
    </xf>
    <xf numFmtId="176" fontId="3" fillId="0" borderId="28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6" fontId="3" fillId="6" borderId="0" xfId="50" applyNumberFormat="1" applyFont="1" applyFill="1" applyBorder="1" applyAlignment="1">
      <alignment vertical="center"/>
    </xf>
    <xf numFmtId="0" fontId="3" fillId="6" borderId="43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6" fontId="3" fillId="0" borderId="32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vertical="center"/>
    </xf>
    <xf numFmtId="0" fontId="3" fillId="5" borderId="42" xfId="50" applyFont="1" applyFill="1" applyBorder="1" applyAlignment="1">
      <alignment vertical="center"/>
    </xf>
    <xf numFmtId="0" fontId="3" fillId="6" borderId="28" xfId="50" applyFont="1" applyFill="1" applyBorder="1" applyAlignment="1">
      <alignment horizontal="center" vertical="center"/>
    </xf>
    <xf numFmtId="176" fontId="3" fillId="6" borderId="28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0" fontId="3" fillId="2" borderId="13" xfId="50" applyFont="1" applyFill="1" applyBorder="1" applyAlignment="1">
      <alignment horizontal="center" vertical="center"/>
    </xf>
    <xf numFmtId="0" fontId="3" fillId="5" borderId="51" xfId="50" applyFont="1" applyFill="1" applyBorder="1" applyAlignment="1">
      <alignment vertical="center"/>
    </xf>
    <xf numFmtId="0" fontId="3" fillId="0" borderId="52" xfId="50" applyFont="1" applyBorder="1" applyAlignment="1">
      <alignment horizontal="left" vertical="center"/>
    </xf>
    <xf numFmtId="9" fontId="3" fillId="5" borderId="24" xfId="49" applyFont="1" applyFill="1" applyBorder="1" applyAlignment="1">
      <alignment horizontal="center" vertical="center"/>
    </xf>
    <xf numFmtId="176" fontId="3" fillId="0" borderId="24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32" xfId="50" applyFont="1" applyBorder="1" applyAlignment="1">
      <alignment horizontal="left" vertical="center"/>
    </xf>
    <xf numFmtId="0" fontId="3" fillId="0" borderId="33" xfId="50" applyFont="1" applyBorder="1" applyAlignment="1">
      <alignment horizontal="left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P138"/>
  <sheetViews>
    <sheetView showGridLines="0" tabSelected="1" workbookViewId="0">
      <selection activeCell="Q39" sqref="Q39"/>
    </sheetView>
  </sheetViews>
  <sheetFormatPr defaultColWidth="9.14166666666667" defaultRowHeight="11.25"/>
  <cols>
    <col min="1" max="1" width="4.70833333333333" style="5" customWidth="1"/>
    <col min="2" max="2" width="15.7083333333333" style="5" customWidth="1"/>
    <col min="3" max="3" width="14.7083333333333" style="5" customWidth="1"/>
    <col min="4" max="5" width="4.28333333333333" style="5" customWidth="1"/>
    <col min="6" max="6" width="11.2833333333333" style="5" customWidth="1"/>
    <col min="7" max="8" width="4.28333333333333" style="5" customWidth="1"/>
    <col min="9" max="9" width="11.425" style="5" customWidth="1"/>
    <col min="10" max="11" width="5.28333333333333" style="6" customWidth="1"/>
    <col min="12" max="12" width="5.70833333333333" style="6" customWidth="1"/>
    <col min="13" max="13" width="6.70833333333333" style="5" customWidth="1"/>
    <col min="14" max="14" width="10.7083333333333" style="5" customWidth="1"/>
    <col min="15" max="15" width="20.1416666666667" style="5" customWidth="1"/>
    <col min="16" max="16" width="11.2833333333333" style="5" customWidth="1"/>
    <col min="17" max="16384" width="9.14166666666667" style="5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87">
        <v>120</v>
      </c>
      <c r="J3" s="87"/>
      <c r="K3" s="88"/>
      <c r="L3" s="89" t="s">
        <v>10</v>
      </c>
      <c r="M3" s="89"/>
      <c r="N3" s="90" t="s">
        <v>11</v>
      </c>
      <c r="O3" s="90"/>
    </row>
    <row r="4" s="2" customFormat="1" ht="15" customHeight="1" spans="1:15">
      <c r="A4" s="8" t="s">
        <v>12</v>
      </c>
      <c r="B4" s="8"/>
      <c r="C4" s="9" t="s">
        <v>13</v>
      </c>
      <c r="D4" s="9"/>
      <c r="E4" s="9"/>
      <c r="F4" s="12"/>
      <c r="G4" s="11"/>
      <c r="H4" s="13"/>
      <c r="I4" s="13"/>
      <c r="J4" s="13"/>
      <c r="K4" s="13"/>
      <c r="L4" s="89" t="s">
        <v>14</v>
      </c>
      <c r="M4" s="89"/>
      <c r="N4" s="91"/>
      <c r="O4" s="90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2"/>
    </row>
    <row r="7" ht="15.95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18</v>
      </c>
      <c r="N7" s="18"/>
      <c r="O7" s="93"/>
    </row>
    <row r="8" ht="15.95" customHeight="1" spans="1:15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94" t="s">
        <v>26</v>
      </c>
    </row>
    <row r="9" s="3" customFormat="1" ht="15.95" customHeight="1" spans="1:15">
      <c r="A9" s="22" t="s">
        <v>27</v>
      </c>
      <c r="B9" s="23" t="s">
        <v>28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ht="15.95" customHeight="1" spans="1:15">
      <c r="A10" s="26" t="s">
        <v>29</v>
      </c>
      <c r="B10" s="27" t="s">
        <v>30</v>
      </c>
      <c r="C10" s="28" t="s">
        <v>31</v>
      </c>
      <c r="D10" s="28">
        <v>9</v>
      </c>
      <c r="E10" s="28" t="s">
        <v>32</v>
      </c>
      <c r="F10" s="28">
        <v>1</v>
      </c>
      <c r="G10" s="28" t="s">
        <v>33</v>
      </c>
      <c r="H10" s="28">
        <v>1</v>
      </c>
      <c r="I10" s="28" t="s">
        <v>34</v>
      </c>
      <c r="J10" s="96">
        <v>4</v>
      </c>
      <c r="K10" s="28">
        <f t="shared" ref="K10:K14" si="0">H10</f>
        <v>1</v>
      </c>
      <c r="L10" s="97" t="s">
        <v>35</v>
      </c>
      <c r="M10" s="98">
        <v>680</v>
      </c>
      <c r="N10" s="99">
        <f t="shared" ref="N10:N31" si="1">J10*K10*M10</f>
        <v>2720</v>
      </c>
      <c r="O10" s="100" t="s">
        <v>36</v>
      </c>
    </row>
    <row r="11" ht="15.95" customHeight="1" spans="1:15">
      <c r="A11" s="29"/>
      <c r="B11" s="30"/>
      <c r="C11" s="31" t="s">
        <v>37</v>
      </c>
      <c r="D11" s="32">
        <v>9</v>
      </c>
      <c r="E11" s="31" t="s">
        <v>32</v>
      </c>
      <c r="F11" s="32">
        <v>1</v>
      </c>
      <c r="G11" s="31" t="s">
        <v>33</v>
      </c>
      <c r="H11" s="32">
        <v>1</v>
      </c>
      <c r="I11" s="31" t="s">
        <v>34</v>
      </c>
      <c r="J11" s="101">
        <v>22</v>
      </c>
      <c r="K11" s="31">
        <f t="shared" si="0"/>
        <v>1</v>
      </c>
      <c r="L11" s="102" t="s">
        <v>35</v>
      </c>
      <c r="M11" s="98">
        <v>680</v>
      </c>
      <c r="N11" s="103">
        <f t="shared" si="1"/>
        <v>14960</v>
      </c>
      <c r="O11" s="100" t="s">
        <v>38</v>
      </c>
    </row>
    <row r="12" ht="15.95" customHeight="1" spans="1:15">
      <c r="A12" s="29"/>
      <c r="B12" s="30"/>
      <c r="C12" s="28" t="s">
        <v>31</v>
      </c>
      <c r="D12" s="28">
        <v>9</v>
      </c>
      <c r="E12" s="28" t="s">
        <v>32</v>
      </c>
      <c r="F12" s="28">
        <v>2</v>
      </c>
      <c r="G12" s="28" t="s">
        <v>33</v>
      </c>
      <c r="H12" s="28">
        <v>1</v>
      </c>
      <c r="I12" s="28" t="s">
        <v>34</v>
      </c>
      <c r="J12" s="96">
        <v>3</v>
      </c>
      <c r="K12" s="28">
        <f t="shared" si="0"/>
        <v>1</v>
      </c>
      <c r="L12" s="97" t="s">
        <v>35</v>
      </c>
      <c r="M12" s="98">
        <v>680</v>
      </c>
      <c r="N12" s="103">
        <f t="shared" si="1"/>
        <v>2040</v>
      </c>
      <c r="O12" s="100" t="s">
        <v>36</v>
      </c>
    </row>
    <row r="13" ht="15.95" customHeight="1" spans="1:15">
      <c r="A13" s="29"/>
      <c r="B13" s="30"/>
      <c r="C13" s="31" t="s">
        <v>37</v>
      </c>
      <c r="D13" s="32">
        <v>9</v>
      </c>
      <c r="E13" s="31" t="s">
        <v>32</v>
      </c>
      <c r="F13" s="32">
        <v>2</v>
      </c>
      <c r="G13" s="31" t="s">
        <v>33</v>
      </c>
      <c r="H13" s="32">
        <v>1</v>
      </c>
      <c r="I13" s="31" t="s">
        <v>34</v>
      </c>
      <c r="J13" s="101">
        <v>37</v>
      </c>
      <c r="K13" s="31">
        <f t="shared" si="0"/>
        <v>1</v>
      </c>
      <c r="L13" s="102" t="s">
        <v>35</v>
      </c>
      <c r="M13" s="98">
        <v>680</v>
      </c>
      <c r="N13" s="103">
        <f t="shared" si="1"/>
        <v>25160</v>
      </c>
      <c r="O13" s="100" t="s">
        <v>38</v>
      </c>
    </row>
    <row r="14" ht="15.95" customHeight="1" spans="1:15">
      <c r="A14" s="29"/>
      <c r="B14" s="30"/>
      <c r="C14" s="33" t="s">
        <v>31</v>
      </c>
      <c r="D14" s="33">
        <v>9</v>
      </c>
      <c r="E14" s="33" t="s">
        <v>32</v>
      </c>
      <c r="F14" s="33">
        <v>3</v>
      </c>
      <c r="G14" s="33" t="s">
        <v>33</v>
      </c>
      <c r="H14" s="33">
        <v>1</v>
      </c>
      <c r="I14" s="33" t="s">
        <v>34</v>
      </c>
      <c r="J14" s="104">
        <v>2</v>
      </c>
      <c r="K14" s="33">
        <f t="shared" si="0"/>
        <v>1</v>
      </c>
      <c r="L14" s="102" t="s">
        <v>35</v>
      </c>
      <c r="M14" s="98">
        <v>680</v>
      </c>
      <c r="N14" s="103">
        <f t="shared" si="1"/>
        <v>1360</v>
      </c>
      <c r="O14" s="100" t="s">
        <v>36</v>
      </c>
    </row>
    <row r="15" ht="15.95" customHeight="1" spans="1:15">
      <c r="A15" s="29"/>
      <c r="B15" s="30"/>
      <c r="C15" s="31" t="s">
        <v>37</v>
      </c>
      <c r="D15" s="32">
        <v>9</v>
      </c>
      <c r="E15" s="31" t="s">
        <v>32</v>
      </c>
      <c r="F15" s="32">
        <v>3</v>
      </c>
      <c r="G15" s="31" t="s">
        <v>33</v>
      </c>
      <c r="H15" s="32">
        <v>1</v>
      </c>
      <c r="I15" s="31" t="s">
        <v>34</v>
      </c>
      <c r="J15" s="101">
        <v>37</v>
      </c>
      <c r="K15" s="31">
        <v>1</v>
      </c>
      <c r="L15" s="102" t="s">
        <v>35</v>
      </c>
      <c r="M15" s="98">
        <v>680</v>
      </c>
      <c r="N15" s="103">
        <f t="shared" si="1"/>
        <v>25160</v>
      </c>
      <c r="O15" s="100" t="s">
        <v>38</v>
      </c>
    </row>
    <row r="16" ht="15.95" customHeight="1" spans="1:15">
      <c r="A16" s="29"/>
      <c r="B16" s="30"/>
      <c r="C16" s="33" t="s">
        <v>31</v>
      </c>
      <c r="D16" s="33">
        <v>9</v>
      </c>
      <c r="E16" s="33" t="s">
        <v>32</v>
      </c>
      <c r="F16" s="33">
        <v>4</v>
      </c>
      <c r="G16" s="33" t="s">
        <v>33</v>
      </c>
      <c r="H16" s="33">
        <v>1</v>
      </c>
      <c r="I16" s="33" t="s">
        <v>34</v>
      </c>
      <c r="J16" s="104">
        <v>3</v>
      </c>
      <c r="K16" s="33">
        <f>H16</f>
        <v>1</v>
      </c>
      <c r="L16" s="102" t="s">
        <v>35</v>
      </c>
      <c r="M16" s="98">
        <v>680</v>
      </c>
      <c r="N16" s="103">
        <f t="shared" si="1"/>
        <v>2040</v>
      </c>
      <c r="O16" s="100" t="s">
        <v>36</v>
      </c>
    </row>
    <row r="17" ht="15.95" customHeight="1" spans="1:15">
      <c r="A17" s="29"/>
      <c r="B17" s="30"/>
      <c r="C17" s="31" t="s">
        <v>37</v>
      </c>
      <c r="D17" s="32">
        <v>9</v>
      </c>
      <c r="E17" s="31" t="s">
        <v>32</v>
      </c>
      <c r="F17" s="32">
        <v>4</v>
      </c>
      <c r="G17" s="31" t="s">
        <v>33</v>
      </c>
      <c r="H17" s="32">
        <v>1</v>
      </c>
      <c r="I17" s="31" t="s">
        <v>34</v>
      </c>
      <c r="J17" s="101">
        <v>19</v>
      </c>
      <c r="K17" s="31">
        <v>1</v>
      </c>
      <c r="L17" s="102" t="s">
        <v>35</v>
      </c>
      <c r="M17" s="98">
        <v>680</v>
      </c>
      <c r="N17" s="103">
        <f t="shared" si="1"/>
        <v>12920</v>
      </c>
      <c r="O17" s="100" t="s">
        <v>38</v>
      </c>
    </row>
    <row r="18" ht="15.95" customHeight="1" spans="1:15">
      <c r="A18" s="29"/>
      <c r="B18" s="30"/>
      <c r="C18" s="33" t="s">
        <v>31</v>
      </c>
      <c r="D18" s="33">
        <v>9</v>
      </c>
      <c r="E18" s="33" t="s">
        <v>32</v>
      </c>
      <c r="F18" s="33">
        <v>5</v>
      </c>
      <c r="G18" s="33" t="s">
        <v>33</v>
      </c>
      <c r="H18" s="33">
        <v>1</v>
      </c>
      <c r="I18" s="33" t="s">
        <v>34</v>
      </c>
      <c r="J18" s="104">
        <v>2</v>
      </c>
      <c r="K18" s="33">
        <f>H18</f>
        <v>1</v>
      </c>
      <c r="L18" s="102" t="s">
        <v>35</v>
      </c>
      <c r="M18" s="98">
        <v>680</v>
      </c>
      <c r="N18" s="103">
        <f t="shared" si="1"/>
        <v>1360</v>
      </c>
      <c r="O18" s="100" t="s">
        <v>36</v>
      </c>
    </row>
    <row r="19" ht="15.95" customHeight="1" spans="1:15">
      <c r="A19" s="29"/>
      <c r="B19" s="30"/>
      <c r="C19" s="31" t="s">
        <v>37</v>
      </c>
      <c r="D19" s="32">
        <v>9</v>
      </c>
      <c r="E19" s="31" t="s">
        <v>32</v>
      </c>
      <c r="F19" s="32">
        <v>5</v>
      </c>
      <c r="G19" s="31" t="s">
        <v>33</v>
      </c>
      <c r="H19" s="32">
        <v>1</v>
      </c>
      <c r="I19" s="31" t="s">
        <v>34</v>
      </c>
      <c r="J19" s="101">
        <v>6</v>
      </c>
      <c r="K19" s="31">
        <v>1</v>
      </c>
      <c r="L19" s="102" t="s">
        <v>35</v>
      </c>
      <c r="M19" s="98">
        <v>680</v>
      </c>
      <c r="N19" s="103">
        <f t="shared" si="1"/>
        <v>4080</v>
      </c>
      <c r="O19" s="100" t="s">
        <v>38</v>
      </c>
    </row>
    <row r="20" ht="36.95" customHeight="1" spans="1:15">
      <c r="A20" s="34" t="s">
        <v>39</v>
      </c>
      <c r="B20" s="35" t="s">
        <v>40</v>
      </c>
      <c r="C20" s="36" t="s">
        <v>41</v>
      </c>
      <c r="D20" s="36"/>
      <c r="E20" s="36"/>
      <c r="F20" s="36"/>
      <c r="G20" s="36"/>
      <c r="H20" s="36"/>
      <c r="I20" s="36"/>
      <c r="J20" s="32">
        <v>3</v>
      </c>
      <c r="K20" s="32">
        <v>1</v>
      </c>
      <c r="L20" s="105" t="s">
        <v>42</v>
      </c>
      <c r="M20" s="106">
        <v>4000</v>
      </c>
      <c r="N20" s="103">
        <f t="shared" si="1"/>
        <v>12000</v>
      </c>
      <c r="O20" s="107" t="s">
        <v>43</v>
      </c>
    </row>
    <row r="21" ht="21" customHeight="1" spans="1:15">
      <c r="A21" s="34"/>
      <c r="B21" s="35" t="s">
        <v>44</v>
      </c>
      <c r="C21" s="36" t="s">
        <v>45</v>
      </c>
      <c r="D21" s="37"/>
      <c r="E21" s="37"/>
      <c r="F21" s="37"/>
      <c r="G21" s="37"/>
      <c r="H21" s="37"/>
      <c r="I21" s="37"/>
      <c r="J21" s="32">
        <v>45</v>
      </c>
      <c r="K21" s="32">
        <v>1</v>
      </c>
      <c r="L21" s="105" t="s">
        <v>46</v>
      </c>
      <c r="M21" s="106">
        <v>80</v>
      </c>
      <c r="N21" s="103">
        <f t="shared" si="1"/>
        <v>3600</v>
      </c>
      <c r="O21" s="108"/>
    </row>
    <row r="22" ht="29.1" customHeight="1" spans="1:15">
      <c r="A22" s="38" t="s">
        <v>47</v>
      </c>
      <c r="B22" s="35" t="s">
        <v>48</v>
      </c>
      <c r="C22" s="39" t="s">
        <v>49</v>
      </c>
      <c r="D22" s="36"/>
      <c r="E22" s="36"/>
      <c r="F22" s="36"/>
      <c r="G22" s="36"/>
      <c r="H22" s="36"/>
      <c r="I22" s="36"/>
      <c r="J22" s="32">
        <v>1</v>
      </c>
      <c r="K22" s="32">
        <v>1</v>
      </c>
      <c r="L22" s="105" t="s">
        <v>42</v>
      </c>
      <c r="M22" s="106">
        <v>20000</v>
      </c>
      <c r="N22" s="103">
        <f t="shared" si="1"/>
        <v>20000</v>
      </c>
      <c r="O22" s="107" t="s">
        <v>50</v>
      </c>
    </row>
    <row r="23" ht="21" customHeight="1" spans="1:15">
      <c r="A23" s="40"/>
      <c r="B23" s="35" t="s">
        <v>44</v>
      </c>
      <c r="C23" s="36" t="s">
        <v>51</v>
      </c>
      <c r="D23" s="37"/>
      <c r="E23" s="37"/>
      <c r="F23" s="37"/>
      <c r="G23" s="37"/>
      <c r="H23" s="37"/>
      <c r="I23" s="37"/>
      <c r="J23" s="32">
        <v>120</v>
      </c>
      <c r="K23" s="32">
        <v>1</v>
      </c>
      <c r="L23" s="105" t="s">
        <v>46</v>
      </c>
      <c r="M23" s="106">
        <v>80</v>
      </c>
      <c r="N23" s="103">
        <f t="shared" si="1"/>
        <v>9600</v>
      </c>
      <c r="O23" s="108"/>
    </row>
    <row r="24" ht="39" customHeight="1" spans="1:15">
      <c r="A24" s="38" t="s">
        <v>52</v>
      </c>
      <c r="B24" s="35" t="s">
        <v>53</v>
      </c>
      <c r="C24" s="36" t="s">
        <v>54</v>
      </c>
      <c r="D24" s="36"/>
      <c r="E24" s="36"/>
      <c r="F24" s="36"/>
      <c r="G24" s="36"/>
      <c r="H24" s="36"/>
      <c r="I24" s="36"/>
      <c r="J24" s="32">
        <v>3</v>
      </c>
      <c r="K24" s="32">
        <v>1</v>
      </c>
      <c r="L24" s="105" t="s">
        <v>42</v>
      </c>
      <c r="M24" s="106">
        <v>4000</v>
      </c>
      <c r="N24" s="103">
        <f t="shared" si="1"/>
        <v>12000</v>
      </c>
      <c r="O24" s="107" t="s">
        <v>55</v>
      </c>
    </row>
    <row r="25" ht="35.1" customHeight="1" spans="1:15">
      <c r="A25" s="29"/>
      <c r="B25" s="35" t="s">
        <v>56</v>
      </c>
      <c r="C25" s="36" t="s">
        <v>57</v>
      </c>
      <c r="D25" s="36"/>
      <c r="E25" s="36"/>
      <c r="F25" s="36"/>
      <c r="G25" s="36"/>
      <c r="H25" s="36"/>
      <c r="I25" s="36"/>
      <c r="J25" s="32">
        <v>1</v>
      </c>
      <c r="K25" s="32">
        <v>1</v>
      </c>
      <c r="L25" s="105" t="s">
        <v>42</v>
      </c>
      <c r="M25" s="106">
        <v>10000</v>
      </c>
      <c r="N25" s="103">
        <f t="shared" si="1"/>
        <v>10000</v>
      </c>
      <c r="O25" s="107" t="s">
        <v>58</v>
      </c>
    </row>
    <row r="26" ht="15.95" customHeight="1" spans="1:15">
      <c r="A26" s="40"/>
      <c r="B26" s="35" t="s">
        <v>44</v>
      </c>
      <c r="C26" s="36" t="s">
        <v>59</v>
      </c>
      <c r="D26" s="37"/>
      <c r="E26" s="37"/>
      <c r="F26" s="37"/>
      <c r="G26" s="37"/>
      <c r="H26" s="37"/>
      <c r="I26" s="37"/>
      <c r="J26" s="32">
        <v>45</v>
      </c>
      <c r="K26" s="32">
        <v>1</v>
      </c>
      <c r="L26" s="105" t="s">
        <v>46</v>
      </c>
      <c r="M26" s="106">
        <v>80</v>
      </c>
      <c r="N26" s="103">
        <f t="shared" si="1"/>
        <v>3600</v>
      </c>
      <c r="O26" s="108"/>
    </row>
    <row r="27" ht="39" customHeight="1" spans="1:15">
      <c r="A27" s="38"/>
      <c r="B27" s="35" t="s">
        <v>60</v>
      </c>
      <c r="C27" s="36" t="s">
        <v>61</v>
      </c>
      <c r="D27" s="36"/>
      <c r="E27" s="36"/>
      <c r="F27" s="36"/>
      <c r="G27" s="36"/>
      <c r="H27" s="36"/>
      <c r="I27" s="36"/>
      <c r="J27" s="32">
        <v>4</v>
      </c>
      <c r="K27" s="32">
        <v>1</v>
      </c>
      <c r="L27" s="105" t="s">
        <v>42</v>
      </c>
      <c r="M27" s="106">
        <v>4000</v>
      </c>
      <c r="N27" s="103">
        <f t="shared" si="1"/>
        <v>16000</v>
      </c>
      <c r="O27" s="107" t="s">
        <v>58</v>
      </c>
    </row>
    <row r="28" ht="15.95" customHeight="1" spans="1:15">
      <c r="A28" s="40"/>
      <c r="B28" s="35" t="s">
        <v>44</v>
      </c>
      <c r="C28" s="36" t="s">
        <v>62</v>
      </c>
      <c r="D28" s="37"/>
      <c r="E28" s="37"/>
      <c r="F28" s="37"/>
      <c r="G28" s="37"/>
      <c r="H28" s="37"/>
      <c r="I28" s="37"/>
      <c r="J28" s="32">
        <v>52</v>
      </c>
      <c r="K28" s="32">
        <v>0.5</v>
      </c>
      <c r="L28" s="105" t="s">
        <v>46</v>
      </c>
      <c r="M28" s="106">
        <v>80</v>
      </c>
      <c r="N28" s="103">
        <f t="shared" si="1"/>
        <v>2080</v>
      </c>
      <c r="O28" s="108"/>
    </row>
    <row r="29" ht="36.95" customHeight="1" spans="1:15">
      <c r="A29" s="41"/>
      <c r="B29" s="35" t="s">
        <v>63</v>
      </c>
      <c r="C29" s="36" t="s">
        <v>64</v>
      </c>
      <c r="D29" s="36"/>
      <c r="E29" s="36"/>
      <c r="F29" s="36"/>
      <c r="G29" s="36"/>
      <c r="H29" s="36"/>
      <c r="I29" s="36"/>
      <c r="J29" s="32">
        <v>1</v>
      </c>
      <c r="K29" s="32">
        <v>1</v>
      </c>
      <c r="L29" s="105" t="s">
        <v>42</v>
      </c>
      <c r="M29" s="106">
        <v>4000</v>
      </c>
      <c r="N29" s="103">
        <f t="shared" si="1"/>
        <v>4000</v>
      </c>
      <c r="O29" s="107" t="s">
        <v>58</v>
      </c>
    </row>
    <row r="30" ht="15.95" customHeight="1" spans="1:15">
      <c r="A30" s="41"/>
      <c r="B30" s="35" t="s">
        <v>44</v>
      </c>
      <c r="C30" s="36" t="s">
        <v>65</v>
      </c>
      <c r="D30" s="37"/>
      <c r="E30" s="37"/>
      <c r="F30" s="37"/>
      <c r="G30" s="37"/>
      <c r="H30" s="37"/>
      <c r="I30" s="37"/>
      <c r="J30" s="32">
        <v>12</v>
      </c>
      <c r="K30" s="32">
        <v>0.5</v>
      </c>
      <c r="L30" s="105" t="s">
        <v>46</v>
      </c>
      <c r="M30" s="106">
        <v>80</v>
      </c>
      <c r="N30" s="103">
        <f t="shared" si="1"/>
        <v>480</v>
      </c>
      <c r="O30" s="108"/>
    </row>
    <row r="31" ht="15.95" hidden="1" customHeight="1" spans="1:15">
      <c r="A31" s="42"/>
      <c r="B31" s="43" t="s">
        <v>66</v>
      </c>
      <c r="C31" s="44" t="s">
        <v>67</v>
      </c>
      <c r="D31" s="44"/>
      <c r="E31" s="44"/>
      <c r="F31" s="44"/>
      <c r="G31" s="44"/>
      <c r="H31" s="44"/>
      <c r="I31" s="44"/>
      <c r="J31" s="109"/>
      <c r="K31" s="109"/>
      <c r="L31" s="110"/>
      <c r="M31" s="111"/>
      <c r="N31" s="112">
        <f t="shared" si="1"/>
        <v>0</v>
      </c>
      <c r="O31" s="113"/>
    </row>
    <row r="32" ht="15.95" customHeight="1" spans="1:15">
      <c r="A32" s="45" t="s">
        <v>68</v>
      </c>
      <c r="B32" s="46"/>
      <c r="C32" s="46"/>
      <c r="D32" s="46"/>
      <c r="E32" s="46"/>
      <c r="F32" s="46"/>
      <c r="G32" s="46"/>
      <c r="H32" s="46"/>
      <c r="I32" s="46"/>
      <c r="J32" s="114"/>
      <c r="K32" s="114"/>
      <c r="L32" s="114"/>
      <c r="M32" s="46"/>
      <c r="N32" s="115">
        <f>SUM(N10:N31)</f>
        <v>185160</v>
      </c>
      <c r="O32" s="116"/>
    </row>
    <row r="33" ht="15.95" customHeight="1" spans="1:15">
      <c r="A33" s="47" t="s">
        <v>19</v>
      </c>
      <c r="B33" s="48" t="s">
        <v>17</v>
      </c>
      <c r="C33" s="49" t="s">
        <v>20</v>
      </c>
      <c r="D33" s="48"/>
      <c r="E33" s="48"/>
      <c r="F33" s="48"/>
      <c r="G33" s="48"/>
      <c r="H33" s="48"/>
      <c r="I33" s="48"/>
      <c r="J33" s="48" t="s">
        <v>69</v>
      </c>
      <c r="K33" s="48" t="s">
        <v>70</v>
      </c>
      <c r="L33" s="48" t="s">
        <v>23</v>
      </c>
      <c r="M33" s="48"/>
      <c r="N33" s="48" t="s">
        <v>71</v>
      </c>
      <c r="O33" s="117" t="s">
        <v>26</v>
      </c>
    </row>
    <row r="34" ht="15.95" customHeight="1" spans="1:15">
      <c r="A34" s="50" t="s">
        <v>72</v>
      </c>
      <c r="B34" s="51" t="s">
        <v>73</v>
      </c>
      <c r="C34" s="51"/>
      <c r="D34" s="51"/>
      <c r="E34" s="51"/>
      <c r="F34" s="51"/>
      <c r="G34" s="51"/>
      <c r="H34" s="51"/>
      <c r="I34" s="51"/>
      <c r="J34" s="118"/>
      <c r="K34" s="118"/>
      <c r="L34" s="118"/>
      <c r="M34" s="51"/>
      <c r="N34" s="51"/>
      <c r="O34" s="119"/>
    </row>
    <row r="35" ht="24.95" customHeight="1" spans="1:15">
      <c r="A35" s="52" t="s">
        <v>74</v>
      </c>
      <c r="B35" s="53" t="s">
        <v>75</v>
      </c>
      <c r="C35" s="54" t="s">
        <v>76</v>
      </c>
      <c r="D35" s="55">
        <v>9</v>
      </c>
      <c r="E35" s="56" t="s">
        <v>32</v>
      </c>
      <c r="F35" s="57">
        <v>2</v>
      </c>
      <c r="G35" s="56" t="s">
        <v>33</v>
      </c>
      <c r="H35" s="55">
        <v>1</v>
      </c>
      <c r="I35" s="56" t="s">
        <v>77</v>
      </c>
      <c r="J35" s="55">
        <v>54</v>
      </c>
      <c r="K35" s="55">
        <v>1</v>
      </c>
      <c r="L35" s="120" t="s">
        <v>78</v>
      </c>
      <c r="M35" s="121">
        <v>150</v>
      </c>
      <c r="N35" s="122">
        <f t="shared" ref="N35:N44" si="2">J35*K35*M35</f>
        <v>8100</v>
      </c>
      <c r="O35" s="123" t="s">
        <v>79</v>
      </c>
    </row>
    <row r="36" ht="24.95" customHeight="1" spans="1:15">
      <c r="A36" s="52" t="s">
        <v>80</v>
      </c>
      <c r="B36" s="53" t="s">
        <v>75</v>
      </c>
      <c r="C36" s="54" t="s">
        <v>76</v>
      </c>
      <c r="D36" s="58">
        <v>9</v>
      </c>
      <c r="E36" s="31" t="s">
        <v>32</v>
      </c>
      <c r="F36" s="59">
        <v>3</v>
      </c>
      <c r="G36" s="31" t="s">
        <v>33</v>
      </c>
      <c r="H36" s="58">
        <v>1</v>
      </c>
      <c r="I36" s="31" t="s">
        <v>77</v>
      </c>
      <c r="J36" s="58">
        <v>115</v>
      </c>
      <c r="K36" s="58">
        <v>1</v>
      </c>
      <c r="L36" s="102" t="s">
        <v>78</v>
      </c>
      <c r="M36" s="106">
        <v>150</v>
      </c>
      <c r="N36" s="122">
        <f t="shared" si="2"/>
        <v>17250</v>
      </c>
      <c r="O36" s="123" t="s">
        <v>79</v>
      </c>
    </row>
    <row r="37" ht="24.95" customHeight="1" spans="1:15">
      <c r="A37" s="52" t="s">
        <v>81</v>
      </c>
      <c r="B37" s="53" t="s">
        <v>75</v>
      </c>
      <c r="C37" s="54" t="s">
        <v>76</v>
      </c>
      <c r="D37" s="58">
        <v>9</v>
      </c>
      <c r="E37" s="31" t="s">
        <v>32</v>
      </c>
      <c r="F37" s="59">
        <v>4</v>
      </c>
      <c r="G37" s="31" t="s">
        <v>33</v>
      </c>
      <c r="H37" s="58">
        <v>1</v>
      </c>
      <c r="I37" s="31" t="s">
        <v>77</v>
      </c>
      <c r="J37" s="58">
        <v>60</v>
      </c>
      <c r="K37" s="58">
        <v>1</v>
      </c>
      <c r="L37" s="102" t="s">
        <v>78</v>
      </c>
      <c r="M37" s="106">
        <v>150</v>
      </c>
      <c r="N37" s="122">
        <f t="shared" si="2"/>
        <v>9000</v>
      </c>
      <c r="O37" s="123" t="s">
        <v>79</v>
      </c>
    </row>
    <row r="38" ht="24.95" customHeight="1" spans="1:15">
      <c r="A38" s="52" t="s">
        <v>82</v>
      </c>
      <c r="B38" s="53" t="s">
        <v>75</v>
      </c>
      <c r="C38" s="54" t="s">
        <v>76</v>
      </c>
      <c r="D38" s="58">
        <v>9</v>
      </c>
      <c r="E38" s="31" t="s">
        <v>32</v>
      </c>
      <c r="F38" s="59">
        <v>5</v>
      </c>
      <c r="G38" s="31" t="s">
        <v>33</v>
      </c>
      <c r="H38" s="58">
        <v>1</v>
      </c>
      <c r="I38" s="31" t="s">
        <v>77</v>
      </c>
      <c r="J38" s="58">
        <v>45</v>
      </c>
      <c r="K38" s="58">
        <v>1</v>
      </c>
      <c r="L38" s="102" t="s">
        <v>78</v>
      </c>
      <c r="M38" s="106">
        <v>150</v>
      </c>
      <c r="N38" s="122">
        <f t="shared" si="2"/>
        <v>6750</v>
      </c>
      <c r="O38" s="123" t="s">
        <v>79</v>
      </c>
    </row>
    <row r="39" ht="24.95" customHeight="1" spans="1:15">
      <c r="A39" s="52" t="s">
        <v>83</v>
      </c>
      <c r="B39" s="53" t="s">
        <v>75</v>
      </c>
      <c r="C39" s="54" t="s">
        <v>76</v>
      </c>
      <c r="D39" s="58">
        <v>9</v>
      </c>
      <c r="E39" s="31" t="s">
        <v>32</v>
      </c>
      <c r="F39" s="59">
        <v>6</v>
      </c>
      <c r="G39" s="31" t="s">
        <v>33</v>
      </c>
      <c r="H39" s="58">
        <v>1</v>
      </c>
      <c r="I39" s="31" t="s">
        <v>77</v>
      </c>
      <c r="J39" s="58">
        <v>11</v>
      </c>
      <c r="K39" s="58">
        <v>1</v>
      </c>
      <c r="L39" s="102" t="s">
        <v>78</v>
      </c>
      <c r="M39" s="106">
        <v>150</v>
      </c>
      <c r="N39" s="122">
        <f t="shared" si="2"/>
        <v>1650</v>
      </c>
      <c r="O39" s="123" t="s">
        <v>79</v>
      </c>
    </row>
    <row r="40" ht="24.95" customHeight="1" spans="1:15">
      <c r="A40" s="52" t="s">
        <v>84</v>
      </c>
      <c r="B40" s="60" t="s">
        <v>85</v>
      </c>
      <c r="C40" s="61" t="s">
        <v>86</v>
      </c>
      <c r="D40" s="58">
        <v>9</v>
      </c>
      <c r="E40" s="31" t="s">
        <v>32</v>
      </c>
      <c r="F40" s="59">
        <v>3</v>
      </c>
      <c r="G40" s="31" t="s">
        <v>33</v>
      </c>
      <c r="H40" s="58">
        <v>1</v>
      </c>
      <c r="I40" s="31" t="s">
        <v>77</v>
      </c>
      <c r="J40" s="58">
        <v>8</v>
      </c>
      <c r="K40" s="58">
        <v>1</v>
      </c>
      <c r="L40" s="102" t="s">
        <v>87</v>
      </c>
      <c r="M40" s="106">
        <v>2000</v>
      </c>
      <c r="N40" s="103">
        <f t="shared" si="2"/>
        <v>16000</v>
      </c>
      <c r="O40" s="108" t="s">
        <v>88</v>
      </c>
    </row>
    <row r="41" s="4" customFormat="1" ht="24.95" customHeight="1" spans="1:16">
      <c r="A41" s="52" t="s">
        <v>89</v>
      </c>
      <c r="B41" s="60" t="s">
        <v>85</v>
      </c>
      <c r="C41" s="61" t="s">
        <v>86</v>
      </c>
      <c r="D41" s="58">
        <v>9</v>
      </c>
      <c r="E41" s="31" t="s">
        <v>32</v>
      </c>
      <c r="F41" s="59">
        <v>3</v>
      </c>
      <c r="G41" s="31" t="s">
        <v>33</v>
      </c>
      <c r="H41" s="58">
        <v>1</v>
      </c>
      <c r="I41" s="31" t="s">
        <v>77</v>
      </c>
      <c r="J41" s="58">
        <v>1</v>
      </c>
      <c r="K41" s="58">
        <v>1</v>
      </c>
      <c r="L41" s="102" t="s">
        <v>77</v>
      </c>
      <c r="M41" s="106">
        <v>320</v>
      </c>
      <c r="N41" s="103">
        <f t="shared" si="2"/>
        <v>320</v>
      </c>
      <c r="O41" s="108" t="s">
        <v>90</v>
      </c>
      <c r="P41" s="5"/>
    </row>
    <row r="42" ht="24.95" customHeight="1" spans="1:15">
      <c r="A42" s="52" t="s">
        <v>91</v>
      </c>
      <c r="B42" s="60" t="s">
        <v>92</v>
      </c>
      <c r="C42" s="61" t="s">
        <v>93</v>
      </c>
      <c r="D42" s="58">
        <v>9</v>
      </c>
      <c r="E42" s="31" t="s">
        <v>32</v>
      </c>
      <c r="F42" s="59">
        <v>2</v>
      </c>
      <c r="G42" s="31" t="s">
        <v>33</v>
      </c>
      <c r="H42" s="58">
        <v>1</v>
      </c>
      <c r="I42" s="31" t="s">
        <v>77</v>
      </c>
      <c r="J42" s="58">
        <v>4</v>
      </c>
      <c r="K42" s="58">
        <v>1</v>
      </c>
      <c r="L42" s="102" t="s">
        <v>87</v>
      </c>
      <c r="M42" s="106">
        <v>1000</v>
      </c>
      <c r="N42" s="103">
        <f t="shared" si="2"/>
        <v>4000</v>
      </c>
      <c r="O42" s="108" t="s">
        <v>94</v>
      </c>
    </row>
    <row r="43" s="4" customFormat="1" ht="24.95" customHeight="1" spans="1:16">
      <c r="A43" s="52" t="s">
        <v>95</v>
      </c>
      <c r="B43" s="60" t="s">
        <v>92</v>
      </c>
      <c r="C43" s="61" t="s">
        <v>93</v>
      </c>
      <c r="D43" s="58">
        <v>9</v>
      </c>
      <c r="E43" s="31" t="s">
        <v>32</v>
      </c>
      <c r="F43" s="59">
        <v>4</v>
      </c>
      <c r="G43" s="31" t="s">
        <v>33</v>
      </c>
      <c r="H43" s="58">
        <v>1</v>
      </c>
      <c r="I43" s="31" t="s">
        <v>77</v>
      </c>
      <c r="J43" s="58">
        <v>3</v>
      </c>
      <c r="K43" s="58">
        <v>1</v>
      </c>
      <c r="L43" s="102" t="s">
        <v>87</v>
      </c>
      <c r="M43" s="106">
        <v>1000</v>
      </c>
      <c r="N43" s="103">
        <f t="shared" si="2"/>
        <v>3000</v>
      </c>
      <c r="O43" s="108" t="s">
        <v>94</v>
      </c>
      <c r="P43" s="5"/>
    </row>
    <row r="44" s="4" customFormat="1" ht="24.95" customHeight="1" spans="1:16">
      <c r="A44" s="52" t="s">
        <v>96</v>
      </c>
      <c r="B44" s="60" t="s">
        <v>92</v>
      </c>
      <c r="C44" s="61" t="s">
        <v>93</v>
      </c>
      <c r="D44" s="58">
        <v>9</v>
      </c>
      <c r="E44" s="31" t="s">
        <v>32</v>
      </c>
      <c r="F44" s="59">
        <v>5</v>
      </c>
      <c r="G44" s="31" t="s">
        <v>33</v>
      </c>
      <c r="H44" s="58">
        <v>1</v>
      </c>
      <c r="I44" s="31" t="s">
        <v>77</v>
      </c>
      <c r="J44" s="58">
        <v>1</v>
      </c>
      <c r="K44" s="58">
        <v>1</v>
      </c>
      <c r="L44" s="102" t="s">
        <v>87</v>
      </c>
      <c r="M44" s="106">
        <v>1000</v>
      </c>
      <c r="N44" s="103">
        <f t="shared" si="2"/>
        <v>1000</v>
      </c>
      <c r="O44" s="108" t="s">
        <v>94</v>
      </c>
      <c r="P44" s="5"/>
    </row>
    <row r="45" ht="15.95" customHeight="1" spans="1:15">
      <c r="A45" s="62" t="s">
        <v>68</v>
      </c>
      <c r="B45" s="63"/>
      <c r="C45" s="63"/>
      <c r="D45" s="63"/>
      <c r="E45" s="63"/>
      <c r="F45" s="63"/>
      <c r="G45" s="63"/>
      <c r="H45" s="63"/>
      <c r="I45" s="63"/>
      <c r="J45" s="124"/>
      <c r="K45" s="124"/>
      <c r="L45" s="124"/>
      <c r="M45" s="63"/>
      <c r="N45" s="125">
        <f>SUM(N35:N44)</f>
        <v>67070</v>
      </c>
      <c r="O45" s="126"/>
    </row>
    <row r="46" ht="15.95" customHeight="1" spans="1:15">
      <c r="A46" s="64" t="s">
        <v>97</v>
      </c>
      <c r="B46" s="65"/>
      <c r="C46" s="65"/>
      <c r="D46" s="65"/>
      <c r="E46" s="65"/>
      <c r="F46" s="65"/>
      <c r="G46" s="65"/>
      <c r="H46" s="65"/>
      <c r="I46" s="65"/>
      <c r="J46" s="127"/>
      <c r="K46" s="127"/>
      <c r="L46" s="127"/>
      <c r="M46" s="65"/>
      <c r="N46" s="128">
        <f>N32+N45</f>
        <v>252230</v>
      </c>
      <c r="O46" s="129"/>
    </row>
    <row r="47" ht="15.95" customHeight="1" spans="1:15">
      <c r="A47" s="66" t="s">
        <v>19</v>
      </c>
      <c r="B47" s="18" t="s">
        <v>17</v>
      </c>
      <c r="C47" s="67" t="s">
        <v>20</v>
      </c>
      <c r="D47" s="18"/>
      <c r="E47" s="18"/>
      <c r="F47" s="18"/>
      <c r="G47" s="18"/>
      <c r="H47" s="18"/>
      <c r="I47" s="18"/>
      <c r="J47" s="75" t="s">
        <v>21</v>
      </c>
      <c r="K47" s="67"/>
      <c r="L47" s="18" t="s">
        <v>23</v>
      </c>
      <c r="M47" s="18" t="s">
        <v>24</v>
      </c>
      <c r="N47" s="18" t="s">
        <v>71</v>
      </c>
      <c r="O47" s="93" t="s">
        <v>26</v>
      </c>
    </row>
    <row r="48" ht="15.95" customHeight="1" spans="1:15">
      <c r="A48" s="68" t="s">
        <v>98</v>
      </c>
      <c r="B48" s="51" t="s">
        <v>99</v>
      </c>
      <c r="C48" s="51"/>
      <c r="D48" s="51"/>
      <c r="E48" s="51"/>
      <c r="F48" s="51"/>
      <c r="G48" s="51"/>
      <c r="H48" s="51"/>
      <c r="I48" s="51"/>
      <c r="J48" s="118"/>
      <c r="K48" s="118"/>
      <c r="L48" s="118"/>
      <c r="M48" s="51"/>
      <c r="N48" s="51"/>
      <c r="O48" s="119"/>
    </row>
    <row r="49" ht="15.95" customHeight="1" spans="1:15">
      <c r="A49" s="69" t="s">
        <v>100</v>
      </c>
      <c r="B49" s="70" t="s">
        <v>99</v>
      </c>
      <c r="C49" s="71" t="s">
        <v>101</v>
      </c>
      <c r="D49" s="72"/>
      <c r="E49" s="72"/>
      <c r="F49" s="72"/>
      <c r="G49" s="72"/>
      <c r="H49" s="72"/>
      <c r="I49" s="130"/>
      <c r="J49" s="131">
        <f>N46</f>
        <v>252230</v>
      </c>
      <c r="K49" s="132"/>
      <c r="L49" s="133"/>
      <c r="M49" s="134">
        <v>0.08</v>
      </c>
      <c r="N49" s="135">
        <f>J49*M49</f>
        <v>20178.4</v>
      </c>
      <c r="O49" s="136"/>
    </row>
    <row r="50" ht="15.95" customHeight="1" spans="1:15">
      <c r="A50" s="73" t="s">
        <v>68</v>
      </c>
      <c r="B50" s="74"/>
      <c r="C50" s="74"/>
      <c r="D50" s="74"/>
      <c r="E50" s="74"/>
      <c r="F50" s="74"/>
      <c r="G50" s="74"/>
      <c r="H50" s="74"/>
      <c r="I50" s="74"/>
      <c r="J50" s="137"/>
      <c r="K50" s="137"/>
      <c r="L50" s="137"/>
      <c r="M50" s="74"/>
      <c r="N50" s="138">
        <f>SUM(N49:N49)</f>
        <v>20178.4</v>
      </c>
      <c r="O50" s="139"/>
    </row>
    <row r="51" ht="15.95" hidden="1" customHeight="1" spans="1:15">
      <c r="A51" s="66" t="s">
        <v>19</v>
      </c>
      <c r="B51" s="18" t="s">
        <v>17</v>
      </c>
      <c r="C51" s="67" t="s">
        <v>20</v>
      </c>
      <c r="D51" s="18"/>
      <c r="E51" s="18"/>
      <c r="F51" s="18"/>
      <c r="G51" s="18"/>
      <c r="H51" s="18"/>
      <c r="I51" s="18"/>
      <c r="J51" s="18" t="s">
        <v>69</v>
      </c>
      <c r="K51" s="18" t="s">
        <v>22</v>
      </c>
      <c r="L51" s="18" t="s">
        <v>23</v>
      </c>
      <c r="M51" s="18" t="s">
        <v>24</v>
      </c>
      <c r="N51" s="18" t="s">
        <v>71</v>
      </c>
      <c r="O51" s="93" t="s">
        <v>26</v>
      </c>
    </row>
    <row r="52" ht="15.95" hidden="1" customHeight="1" spans="1:15">
      <c r="A52" s="68" t="s">
        <v>102</v>
      </c>
      <c r="B52" s="51" t="s">
        <v>103</v>
      </c>
      <c r="C52" s="51"/>
      <c r="D52" s="51"/>
      <c r="E52" s="51"/>
      <c r="F52" s="51"/>
      <c r="G52" s="51"/>
      <c r="H52" s="51"/>
      <c r="I52" s="51"/>
      <c r="J52" s="118"/>
      <c r="K52" s="118"/>
      <c r="L52" s="118"/>
      <c r="M52" s="51"/>
      <c r="N52" s="51"/>
      <c r="O52" s="119"/>
    </row>
    <row r="53" ht="15.95" hidden="1" customHeight="1" spans="1:15">
      <c r="A53" s="69" t="s">
        <v>104</v>
      </c>
      <c r="B53" s="70" t="s">
        <v>105</v>
      </c>
      <c r="C53" s="71" t="s">
        <v>106</v>
      </c>
      <c r="D53" s="72"/>
      <c r="E53" s="72"/>
      <c r="F53" s="72"/>
      <c r="G53" s="72"/>
      <c r="H53" s="72"/>
      <c r="I53" s="130"/>
      <c r="J53" s="140"/>
      <c r="K53" s="140"/>
      <c r="L53" s="133" t="s">
        <v>46</v>
      </c>
      <c r="M53" s="141"/>
      <c r="N53" s="135">
        <f>J53*K53*M53</f>
        <v>0</v>
      </c>
      <c r="O53" s="136"/>
    </row>
    <row r="54" ht="15.95" hidden="1" customHeight="1" spans="1:15">
      <c r="A54" s="73" t="s">
        <v>68</v>
      </c>
      <c r="B54" s="74"/>
      <c r="C54" s="74"/>
      <c r="D54" s="74"/>
      <c r="E54" s="74"/>
      <c r="F54" s="74"/>
      <c r="G54" s="74"/>
      <c r="H54" s="74"/>
      <c r="I54" s="74"/>
      <c r="J54" s="137"/>
      <c r="K54" s="137"/>
      <c r="L54" s="137"/>
      <c r="M54" s="74"/>
      <c r="N54" s="138">
        <f>SUM(N53:N53)</f>
        <v>0</v>
      </c>
      <c r="O54" s="139"/>
    </row>
    <row r="55" ht="15.95" hidden="1" customHeight="1" spans="1:15">
      <c r="A55" s="66" t="s">
        <v>19</v>
      </c>
      <c r="B55" s="18" t="s">
        <v>17</v>
      </c>
      <c r="C55" s="75" t="s">
        <v>20</v>
      </c>
      <c r="D55" s="76"/>
      <c r="E55" s="76"/>
      <c r="F55" s="76"/>
      <c r="G55" s="67"/>
      <c r="H55" s="18" t="s">
        <v>107</v>
      </c>
      <c r="I55" s="18" t="s">
        <v>108</v>
      </c>
      <c r="J55" s="75" t="s">
        <v>69</v>
      </c>
      <c r="K55" s="67"/>
      <c r="L55" s="18" t="s">
        <v>23</v>
      </c>
      <c r="M55" s="18" t="s">
        <v>24</v>
      </c>
      <c r="N55" s="18" t="s">
        <v>71</v>
      </c>
      <c r="O55" s="93" t="s">
        <v>26</v>
      </c>
    </row>
    <row r="56" ht="15.95" hidden="1" customHeight="1" spans="1:15">
      <c r="A56" s="50" t="s">
        <v>109</v>
      </c>
      <c r="B56" s="51" t="s">
        <v>110</v>
      </c>
      <c r="C56" s="51"/>
      <c r="D56" s="51"/>
      <c r="E56" s="51"/>
      <c r="F56" s="51"/>
      <c r="G56" s="51"/>
      <c r="H56" s="51"/>
      <c r="I56" s="51"/>
      <c r="J56" s="118"/>
      <c r="K56" s="118"/>
      <c r="L56" s="118"/>
      <c r="M56" s="51"/>
      <c r="N56" s="51"/>
      <c r="O56" s="119"/>
    </row>
    <row r="57" ht="15.95" hidden="1" customHeight="1" spans="1:15">
      <c r="A57" s="77" t="s">
        <v>111</v>
      </c>
      <c r="B57" s="78" t="s">
        <v>112</v>
      </c>
      <c r="C57" s="79" t="s">
        <v>113</v>
      </c>
      <c r="D57" s="79"/>
      <c r="E57" s="79"/>
      <c r="F57" s="79"/>
      <c r="G57" s="79"/>
      <c r="H57" s="80"/>
      <c r="I57" s="80"/>
      <c r="J57" s="142"/>
      <c r="K57" s="142"/>
      <c r="L57" s="97" t="s">
        <v>114</v>
      </c>
      <c r="M57" s="98"/>
      <c r="N57" s="99">
        <f t="shared" ref="N57:N60" si="3">J57*M57</f>
        <v>0</v>
      </c>
      <c r="O57" s="143"/>
    </row>
    <row r="58" ht="15.95" hidden="1" customHeight="1" spans="1:15">
      <c r="A58" s="81" t="s">
        <v>115</v>
      </c>
      <c r="B58" s="82" t="s">
        <v>116</v>
      </c>
      <c r="C58" s="83" t="s">
        <v>113</v>
      </c>
      <c r="D58" s="83"/>
      <c r="E58" s="83"/>
      <c r="F58" s="83"/>
      <c r="G58" s="83"/>
      <c r="H58" s="61"/>
      <c r="I58" s="61"/>
      <c r="J58" s="58"/>
      <c r="K58" s="58"/>
      <c r="L58" s="102" t="s">
        <v>114</v>
      </c>
      <c r="M58" s="106"/>
      <c r="N58" s="103">
        <f t="shared" si="3"/>
        <v>0</v>
      </c>
      <c r="O58" s="108"/>
    </row>
    <row r="59" ht="15.95" hidden="1" customHeight="1" spans="1:15">
      <c r="A59" s="81" t="s">
        <v>117</v>
      </c>
      <c r="B59" s="82" t="s">
        <v>118</v>
      </c>
      <c r="C59" s="83" t="s">
        <v>113</v>
      </c>
      <c r="D59" s="83"/>
      <c r="E59" s="83"/>
      <c r="F59" s="83"/>
      <c r="G59" s="83"/>
      <c r="H59" s="61"/>
      <c r="I59" s="61"/>
      <c r="J59" s="58"/>
      <c r="K59" s="58"/>
      <c r="L59" s="102" t="s">
        <v>114</v>
      </c>
      <c r="M59" s="106"/>
      <c r="N59" s="103">
        <f t="shared" si="3"/>
        <v>0</v>
      </c>
      <c r="O59" s="108"/>
    </row>
    <row r="60" ht="15.95" hidden="1" customHeight="1" spans="1:15">
      <c r="A60" s="81" t="s">
        <v>119</v>
      </c>
      <c r="B60" s="82" t="s">
        <v>120</v>
      </c>
      <c r="C60" s="83" t="s">
        <v>113</v>
      </c>
      <c r="D60" s="83"/>
      <c r="E60" s="83"/>
      <c r="F60" s="83"/>
      <c r="G60" s="83"/>
      <c r="H60" s="61"/>
      <c r="I60" s="61"/>
      <c r="J60" s="58"/>
      <c r="K60" s="58"/>
      <c r="L60" s="102" t="s">
        <v>114</v>
      </c>
      <c r="M60" s="106"/>
      <c r="N60" s="103">
        <f t="shared" si="3"/>
        <v>0</v>
      </c>
      <c r="O60" s="108"/>
    </row>
    <row r="61" ht="15.95" hidden="1" customHeight="1" spans="1:15">
      <c r="A61" s="84"/>
      <c r="B61" s="85" t="s">
        <v>99</v>
      </c>
      <c r="C61" s="86" t="s">
        <v>121</v>
      </c>
      <c r="D61" s="86"/>
      <c r="E61" s="86"/>
      <c r="F61" s="86"/>
      <c r="G61" s="86"/>
      <c r="H61" s="86"/>
      <c r="I61" s="86"/>
      <c r="J61" s="86"/>
      <c r="K61" s="86"/>
      <c r="L61" s="144"/>
      <c r="M61" s="145"/>
      <c r="N61" s="146">
        <f>SUM(N57,N60)*M61</f>
        <v>0</v>
      </c>
      <c r="O61" s="147"/>
    </row>
    <row r="62" ht="15.95" hidden="1" customHeight="1" spans="1:15">
      <c r="A62" s="73" t="s">
        <v>68</v>
      </c>
      <c r="B62" s="74"/>
      <c r="C62" s="74"/>
      <c r="D62" s="74"/>
      <c r="E62" s="74"/>
      <c r="F62" s="74"/>
      <c r="G62" s="74"/>
      <c r="H62" s="74"/>
      <c r="I62" s="74"/>
      <c r="J62" s="137"/>
      <c r="K62" s="137"/>
      <c r="L62" s="137"/>
      <c r="M62" s="74"/>
      <c r="N62" s="138">
        <f>SUM(N57:N61)</f>
        <v>0</v>
      </c>
      <c r="O62" s="139"/>
    </row>
    <row r="63" ht="15.95" customHeight="1" spans="1:15">
      <c r="A63" s="66" t="s">
        <v>19</v>
      </c>
      <c r="B63" s="18" t="s">
        <v>17</v>
      </c>
      <c r="C63" s="67" t="s">
        <v>20</v>
      </c>
      <c r="D63" s="18"/>
      <c r="E63" s="18"/>
      <c r="F63" s="18"/>
      <c r="G63" s="18"/>
      <c r="H63" s="18"/>
      <c r="I63" s="18"/>
      <c r="J63" s="75" t="s">
        <v>21</v>
      </c>
      <c r="K63" s="67"/>
      <c r="L63" s="18" t="s">
        <v>23</v>
      </c>
      <c r="M63" s="18" t="s">
        <v>24</v>
      </c>
      <c r="N63" s="18" t="s">
        <v>71</v>
      </c>
      <c r="O63" s="93" t="s">
        <v>26</v>
      </c>
    </row>
    <row r="64" ht="15.95" customHeight="1" spans="1:15">
      <c r="A64" s="68" t="s">
        <v>122</v>
      </c>
      <c r="B64" s="51" t="s">
        <v>123</v>
      </c>
      <c r="C64" s="51"/>
      <c r="D64" s="51"/>
      <c r="E64" s="51"/>
      <c r="F64" s="51"/>
      <c r="G64" s="51"/>
      <c r="H64" s="51"/>
      <c r="I64" s="51"/>
      <c r="J64" s="118"/>
      <c r="K64" s="118"/>
      <c r="L64" s="118"/>
      <c r="M64" s="51"/>
      <c r="N64" s="51"/>
      <c r="O64" s="119"/>
    </row>
    <row r="65" ht="15.95" customHeight="1" spans="1:15">
      <c r="A65" s="69" t="s">
        <v>124</v>
      </c>
      <c r="B65" s="70" t="s">
        <v>123</v>
      </c>
      <c r="C65" s="148"/>
      <c r="D65" s="149"/>
      <c r="E65" s="149"/>
      <c r="F65" s="149"/>
      <c r="G65" s="149"/>
      <c r="H65" s="149"/>
      <c r="I65" s="150"/>
      <c r="J65" s="131">
        <f>N46+N50</f>
        <v>272408.4</v>
      </c>
      <c r="K65" s="132"/>
      <c r="L65" s="133"/>
      <c r="M65" s="134">
        <v>0.06</v>
      </c>
      <c r="N65" s="135">
        <f>J65*M65</f>
        <v>16344.504</v>
      </c>
      <c r="O65" s="136"/>
    </row>
    <row r="66" ht="15.95" customHeight="1" spans="1:15">
      <c r="A66" s="64" t="s">
        <v>68</v>
      </c>
      <c r="B66" s="65"/>
      <c r="C66" s="65"/>
      <c r="D66" s="65"/>
      <c r="E66" s="65"/>
      <c r="F66" s="65"/>
      <c r="G66" s="65"/>
      <c r="H66" s="65"/>
      <c r="I66" s="65"/>
      <c r="J66" s="127"/>
      <c r="K66" s="127"/>
      <c r="L66" s="127"/>
      <c r="M66" s="65"/>
      <c r="N66" s="128">
        <f>SUM(N65,J65)</f>
        <v>288752.904</v>
      </c>
      <c r="O66" s="129"/>
    </row>
    <row r="67" ht="15.95" customHeight="1" spans="1:15">
      <c r="A67" s="45"/>
      <c r="B67" s="46" t="s">
        <v>125</v>
      </c>
      <c r="C67" s="46"/>
      <c r="D67" s="46"/>
      <c r="E67" s="46"/>
      <c r="F67" s="46"/>
      <c r="G67" s="46"/>
      <c r="H67" s="46"/>
      <c r="I67" s="46"/>
      <c r="J67" s="114"/>
      <c r="K67" s="114"/>
      <c r="L67" s="114"/>
      <c r="M67" s="46"/>
      <c r="N67" s="46"/>
      <c r="O67" s="116"/>
    </row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</sheetData>
  <mergeCells count="5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3:I33"/>
    <mergeCell ref="C47:I47"/>
    <mergeCell ref="J47:K47"/>
    <mergeCell ref="C49:I49"/>
    <mergeCell ref="J49:K49"/>
    <mergeCell ref="C51:I51"/>
    <mergeCell ref="C53:I53"/>
    <mergeCell ref="C55:G55"/>
    <mergeCell ref="J55:K55"/>
    <mergeCell ref="C57:G57"/>
    <mergeCell ref="J57:K57"/>
    <mergeCell ref="C58:G58"/>
    <mergeCell ref="J58:K58"/>
    <mergeCell ref="C59:G59"/>
    <mergeCell ref="J59:K59"/>
    <mergeCell ref="C60:G60"/>
    <mergeCell ref="J60:K60"/>
    <mergeCell ref="C61:L61"/>
    <mergeCell ref="C63:I63"/>
    <mergeCell ref="J63:K63"/>
    <mergeCell ref="C65:I65"/>
    <mergeCell ref="J65:K65"/>
    <mergeCell ref="A10:A19"/>
    <mergeCell ref="A20:A21"/>
    <mergeCell ref="A22:A23"/>
    <mergeCell ref="A24:A26"/>
    <mergeCell ref="A27:A28"/>
    <mergeCell ref="B10:B19"/>
  </mergeCells>
  <dataValidations count="1">
    <dataValidation type="list" allowBlank="1" showInputMessage="1" showErrorMessage="1" sqref="C35:C44 H57:I60">
      <formula1>#REF!</formula1>
    </dataValidation>
  </dataValidations>
  <printOptions horizontalCentered="1"/>
  <pageMargins left="0.118055555555556" right="0.118055555555556" top="0.747916666666667" bottom="0.55" header="0.313888888888889" footer="0.313888888888889"/>
  <pageSetup paperSize="9" scale="77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附表一会议需求表-结算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2019-09-12T01:29:00Z</dcterms:created>
  <cp:lastPrinted>2019-09-12T01:34:00Z</cp:lastPrinted>
  <dcterms:modified xsi:type="dcterms:W3CDTF">2019-09-17T04:59:56Z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