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48" windowHeight="9819"/>
  </bookViews>
  <sheets>
    <sheet name="Summary" sheetId="4" r:id="rId1"/>
    <sheet name="Sheet1" sheetId="13" r:id="rId2"/>
  </sheets>
  <definedNames>
    <definedName name="_xlnm.Print_Area" localSheetId="0">Summary!#REF!</definedName>
  </definedNames>
  <calcPr calcId="144525"/>
</workbook>
</file>

<file path=xl/sharedStrings.xml><?xml version="1.0" encoding="utf-8"?>
<sst xmlns="http://schemas.openxmlformats.org/spreadsheetml/2006/main" count="246" uniqueCount="178">
  <si>
    <t>Project Name:</t>
  </si>
  <si>
    <t>宝马培训学院培训师大会</t>
  </si>
  <si>
    <t>Settlement date:</t>
  </si>
  <si>
    <t>2022.02.23</t>
  </si>
  <si>
    <t>Settlement Version Nr.:</t>
  </si>
  <si>
    <t>Supplier Company Information</t>
  </si>
  <si>
    <t>Company Name</t>
  </si>
  <si>
    <t>CMS(康辉集团北京国际会议展览有限公司）</t>
  </si>
  <si>
    <t>Contact Person</t>
  </si>
  <si>
    <t>Name</t>
  </si>
  <si>
    <t>SI TIAN</t>
  </si>
  <si>
    <t>Surname</t>
  </si>
  <si>
    <t>LI</t>
  </si>
  <si>
    <t>Position</t>
  </si>
  <si>
    <t>Project Manager</t>
  </si>
  <si>
    <t>Phone</t>
  </si>
  <si>
    <t>Fax</t>
  </si>
  <si>
    <t>E-mail</t>
  </si>
  <si>
    <t>lisitian@cct.cn</t>
  </si>
  <si>
    <t>Offer Summary</t>
  </si>
  <si>
    <t>Total Net Price  (subtotal)净值</t>
  </si>
  <si>
    <t>VAT (0%/2%/3%/4%/6%/11%/13%/17%)增值税</t>
  </si>
  <si>
    <t>Total Price (&gt;=Invoice Amount)含税总金额</t>
  </si>
  <si>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</si>
  <si>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</si>
  <si>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</si>
  <si>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</si>
  <si>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</si>
  <si>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</si>
  <si>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</si>
  <si>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</si>
  <si>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</si>
  <si>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</si>
  <si>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</si>
  <si>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</si>
  <si>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</si>
  <si>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</si>
  <si>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</si>
  <si>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</si>
  <si>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</si>
  <si>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</si>
  <si>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</si>
  <si>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</si>
  <si>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</si>
  <si>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</si>
  <si>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</si>
  <si>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</si>
  <si>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</si>
  <si>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</si>
  <si>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</si>
  <si>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Standard Conference Small: 1 whole day Conference with estimated 200 participants. (Chengdu as example)</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</si>
  <si>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</si>
  <si>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</si>
  <si>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</si>
  <si>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</si>
  <si>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</si>
  <si>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</si>
  <si>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</si>
  <si>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</si>
  <si>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</si>
  <si>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</si>
  <si>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</si>
  <si>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</si>
  <si>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</si>
  <si>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</si>
  <si>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</si>
  <si>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</si>
  <si>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</si>
  <si>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 3</t>
  </si>
  <si>
    <t>DTP / 2 D / 3 D Designer</t>
  </si>
  <si>
    <r>
      <rPr>
        <sz val="14"/>
        <rFont val="宋体"/>
        <charset val="134"/>
      </rPr>
      <t>奖状证书排版设计</t>
    </r>
    <r>
      <rPr>
        <sz val="14"/>
        <rFont val="MINI Serif"/>
        <charset val="134"/>
      </rPr>
      <t>，晚宴，颁奖，串场KV设计</t>
    </r>
  </si>
  <si>
    <t>I A</t>
  </si>
  <si>
    <t>Sub-Total Agency Fees (Preparation)</t>
  </si>
  <si>
    <t>Agency Fees (On site)</t>
  </si>
  <si>
    <t>I B 1</t>
  </si>
  <si>
    <t>Account Manager</t>
  </si>
  <si>
    <t>I B 2</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</si>
  <si>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</si>
  <si>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</si>
  <si>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</si>
  <si>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</si>
  <si>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</si>
  <si>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</si>
  <si>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</si>
  <si>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</si>
  <si>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</si>
  <si>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 for event (Economy class) I</t>
  </si>
  <si>
    <t>Round trip</t>
  </si>
  <si>
    <t>II A2</t>
  </si>
  <si>
    <t>Crew flights for event (Economy class) II</t>
  </si>
  <si>
    <t>II A3</t>
  </si>
  <si>
    <t>Agency Staff Accomodation I</t>
  </si>
  <si>
    <t>Rm/Night</t>
  </si>
  <si>
    <t>II A4</t>
  </si>
  <si>
    <t>Agency Staff Accomodation II</t>
  </si>
  <si>
    <t>II A5</t>
  </si>
  <si>
    <t>Agency Staff working on site traffic</t>
  </si>
  <si>
    <t>unit</t>
  </si>
  <si>
    <t>3月4日，宝马北京培训中心现场踩点</t>
  </si>
  <si>
    <t>II A</t>
  </si>
  <si>
    <t>Sub-Total Onsite Event</t>
  </si>
  <si>
    <t>II</t>
  </si>
  <si>
    <t>Total Travel &amp; Accomodation</t>
  </si>
  <si>
    <t>Logistics &amp; Operations</t>
  </si>
  <si>
    <t xml:space="preserve">Details / Comments </t>
  </si>
  <si>
    <t>Logistics</t>
  </si>
  <si>
    <t>III A 1</t>
  </si>
  <si>
    <t>Shuttle bus for dealer arrival and leave</t>
  </si>
  <si>
    <t>III A</t>
  </si>
  <si>
    <t>Sub-Total Logistics</t>
  </si>
  <si>
    <t>Materials</t>
  </si>
  <si>
    <t>III B 1</t>
  </si>
  <si>
    <t>Flower</t>
  </si>
  <si>
    <r>
      <rPr>
        <sz val="14"/>
        <rFont val="MINI Serif"/>
        <charset val="134"/>
      </rPr>
      <t xml:space="preserve">Table flower 
</t>
    </r>
    <r>
      <rPr>
        <sz val="14"/>
        <rFont val="宋体"/>
        <charset val="134"/>
      </rPr>
      <t>每场签到花一份，符合宝马标准</t>
    </r>
  </si>
  <si>
    <t>III B 2</t>
  </si>
  <si>
    <t>Mic cover</t>
  </si>
  <si>
    <t>Mic cover
麦克风套</t>
  </si>
  <si>
    <t>III B 3</t>
  </si>
  <si>
    <t>Office supply</t>
  </si>
  <si>
    <t>package</t>
  </si>
  <si>
    <t>26套，证书相框+特种纸印刷证书</t>
  </si>
  <si>
    <t>III B 4</t>
  </si>
  <si>
    <t>Material Transportation</t>
  </si>
  <si>
    <t>手机收纳挂袋</t>
  </si>
  <si>
    <t>III B 5</t>
  </si>
  <si>
    <t>RSVP</t>
  </si>
  <si>
    <t>Person</t>
  </si>
  <si>
    <t>舞台氛围灯</t>
  </si>
  <si>
    <t>III B 6</t>
  </si>
  <si>
    <t>随行礼品</t>
  </si>
  <si>
    <t>嘉宾礼品</t>
  </si>
  <si>
    <t>III B</t>
  </si>
  <si>
    <t>Sub-Total Materials</t>
  </si>
  <si>
    <t>III</t>
  </si>
  <si>
    <t>Total Logistics &amp; Operation</t>
  </si>
  <si>
    <t>Hospitality</t>
  </si>
  <si>
    <t>IV A 1</t>
  </si>
  <si>
    <t>Venue rental event date(s)</t>
  </si>
  <si>
    <t>pax</t>
  </si>
  <si>
    <t>IV A 2</t>
  </si>
  <si>
    <t>Tea Break</t>
  </si>
  <si>
    <t>IV A 3</t>
  </si>
  <si>
    <t>Lunch</t>
  </si>
  <si>
    <t>IV A 4</t>
  </si>
  <si>
    <t>Dinner</t>
  </si>
  <si>
    <t>餐BJTC自助餐外卖，包含往返运费及服务人员费用，含软饮，红酒，啤酒畅饮2小时</t>
  </si>
  <si>
    <t>IV A</t>
  </si>
  <si>
    <t xml:space="preserve">Subtotal </t>
  </si>
  <si>
    <t>IV</t>
  </si>
  <si>
    <t>Total Hospitality</t>
  </si>
  <si>
    <t>Setup / Construction</t>
  </si>
  <si>
    <t>Setup Vendor</t>
  </si>
  <si>
    <r>
      <rPr>
        <b/>
        <sz val="14"/>
        <rFont val="MINI Serif"/>
        <charset val="134"/>
      </rPr>
      <t xml:space="preserve">Details / Comments
</t>
    </r>
    <r>
      <rPr>
        <sz val="14"/>
        <rFont val="MINI Serif"/>
        <charset val="134"/>
      </rPr>
      <t>All descriptions shall be written in EN and CN</t>
    </r>
  </si>
  <si>
    <t>V A 1</t>
  </si>
  <si>
    <t>Direction Board指示牌</t>
  </si>
  <si>
    <t>V A 2</t>
  </si>
  <si>
    <t>Dierction easel指示画架</t>
  </si>
  <si>
    <t>V A 3</t>
  </si>
  <si>
    <t>Backboard签到背板</t>
  </si>
  <si>
    <t>V A</t>
  </si>
  <si>
    <t>Subtotal Setup/ Construction</t>
  </si>
  <si>
    <t>V</t>
  </si>
  <si>
    <t>Total Setup / Construction</t>
  </si>
  <si>
    <t>VI</t>
  </si>
  <si>
    <t>AV</t>
  </si>
  <si>
    <t>VI 1</t>
  </si>
  <si>
    <t>VI A</t>
  </si>
  <si>
    <t>Subtotal AV</t>
  </si>
  <si>
    <t>Total AV</t>
  </si>
  <si>
    <t>Photo &amp; Video</t>
  </si>
  <si>
    <t>Photo &amp;Video crew</t>
  </si>
  <si>
    <t>VII  1</t>
  </si>
  <si>
    <t>Photo crew</t>
  </si>
  <si>
    <t>day/person</t>
  </si>
  <si>
    <r>
      <rPr>
        <sz val="14"/>
        <rFont val="MINI Serif"/>
        <charset val="134"/>
      </rPr>
      <t>V photo</t>
    </r>
    <r>
      <rPr>
        <sz val="14"/>
        <rFont val="宋体"/>
        <charset val="134"/>
      </rPr>
      <t>，</t>
    </r>
    <r>
      <rPr>
        <sz val="14"/>
        <rFont val="MINI Serif"/>
        <charset val="134"/>
      </rPr>
      <t>based on standard requirements</t>
    </r>
    <r>
      <rPr>
        <sz val="14"/>
        <rFont val="宋体"/>
        <charset val="134"/>
      </rPr>
      <t>，</t>
    </r>
    <r>
      <rPr>
        <sz val="14"/>
        <rFont val="MINI Serif"/>
        <charset val="134"/>
      </rPr>
      <t xml:space="preserve">including equipment
</t>
    </r>
    <r>
      <rPr>
        <sz val="14"/>
        <rFont val="宋体"/>
        <charset val="134"/>
      </rPr>
      <t>云摄影，含设备，</t>
    </r>
    <r>
      <rPr>
        <sz val="14"/>
        <rFont val="MINI Serif"/>
        <charset val="134"/>
      </rPr>
      <t>8</t>
    </r>
    <r>
      <rPr>
        <sz val="14"/>
        <rFont val="宋体"/>
        <charset val="134"/>
      </rPr>
      <t>小时工作时间</t>
    </r>
  </si>
  <si>
    <t>VII A</t>
  </si>
  <si>
    <t>VII</t>
  </si>
  <si>
    <t>Total Photo &amp; Video</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</si>
</sst>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
    <numFmt numFmtId="177" formatCode="_(* #,##0_);_(* \(#,##0\);_(* &quot;-&quot;??_);_(@_)"/>
    <numFmt numFmtId="178" formatCode="[$¥-411]#,##0.00;\-[$¥-411]#,##0.00"/>
    <numFmt numFmtId="179" formatCode="[$¥-804]#,##0"/>
    <numFmt numFmtId="180" formatCode="_-[$¥-411]* #,##0_-;\-[$¥-411]* #,##0_-;_-[$¥-411]* &quot;-&quot;_-;_-@_-"/>
    <numFmt numFmtId="181" formatCode="_(* #,##0.00_);_(* \(#,##0.00\);_(* &quot;-&quot;??_);_(@_)"/>
    <numFmt numFmtId="182" formatCode="[$¥-411]#,##0.00"/>
    <numFmt numFmtId="183" formatCode="[$¥-411]#,##0"/>
    <numFmt numFmtId="184" formatCode="_ [$¥-804]* #,##0.00_ ;_ [$¥-804]* \-#,##0.00_ ;_ [$¥-804]* &quot;-&quot;??_ ;_ @_ "/>
    <numFmt numFmtId="185" formatCode="0_);[Red]\(0\)"/>
    <numFmt numFmtId="186" formatCode="[$-409]mmmm\ d\,\ yyyy;@"/>
    <numFmt numFmtId="187" formatCode="[$￥-804]#,##0.00;[Red][$￥-804]\-#,##0.00"/>
  </numFmts>
  <fonts count="37">
    <font>
      <sz val="11"/>
      <color theme="1"/>
      <name val="宋体"/>
      <charset val="134"/>
      <scheme val="minor"/>
    </font>
    <font>
      <sz val="14"/>
      <name val="MINI Serif"/>
      <charset val="134"/>
    </font>
    <font>
      <b/>
      <sz val="14"/>
      <name val="MINI Serif"/>
      <charset val="134"/>
    </font>
    <font>
      <sz val="14"/>
      <name val="宋体"/>
      <charset val="134"/>
    </font>
    <font>
      <sz val="12"/>
      <name val="BMWTypeRegular"/>
      <charset val="134"/>
    </font>
    <font>
      <b/>
      <sz val="12"/>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2"/>
      <color theme="1"/>
      <name val="BMWTypeRegular"/>
      <charset val="134"/>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b/>
      <u/>
      <sz val="12"/>
      <color indexed="10"/>
      <name val="BMWTypeRegular"/>
      <charset val="134"/>
    </font>
    <font>
      <b/>
      <sz val="12"/>
      <color rgb="FFFF0000"/>
      <name val="BMWTypeRegular"/>
      <charset val="134"/>
    </font>
  </fonts>
  <fills count="39">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indexed="22"/>
        <bgColor indexed="64"/>
      </patternFill>
    </fill>
    <fill>
      <patternFill patternType="solid">
        <fgColor theme="0" tint="-0.349986266670736"/>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9" fontId="12" fillId="0" borderId="0"/>
    <xf numFmtId="0" fontId="13" fillId="9" borderId="0" applyNumberFormat="0" applyBorder="0" applyAlignment="0" applyProtection="0">
      <alignment vertical="center"/>
    </xf>
    <xf numFmtId="0" fontId="14" fillId="10" borderId="18" applyNumberFormat="0" applyAlignment="0" applyProtection="0">
      <alignment vertical="center"/>
    </xf>
    <xf numFmtId="41" fontId="0" fillId="0" borderId="0" applyFont="0" applyFill="0" applyBorder="0" applyAlignment="0" applyProtection="0">
      <alignment vertical="center"/>
    </xf>
    <xf numFmtId="176" fontId="15" fillId="0" borderId="0"/>
    <xf numFmtId="0" fontId="13" fillId="11" borderId="0" applyNumberFormat="0" applyBorder="0" applyAlignment="0" applyProtection="0">
      <alignment vertical="center"/>
    </xf>
    <xf numFmtId="0" fontId="16" fillId="12" borderId="0" applyNumberFormat="0" applyBorder="0" applyAlignment="0" applyProtection="0">
      <alignment vertical="center"/>
    </xf>
    <xf numFmtId="181" fontId="0" fillId="0" borderId="0" applyFont="0" applyFill="0" applyBorder="0" applyAlignment="0" applyProtection="0"/>
    <xf numFmtId="0" fontId="17" fillId="13" borderId="0" applyNumberFormat="0" applyBorder="0" applyAlignment="0" applyProtection="0">
      <alignment vertical="center"/>
    </xf>
    <xf numFmtId="0" fontId="1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19" applyNumberFormat="0" applyFont="0" applyAlignment="0" applyProtection="0">
      <alignment vertical="center"/>
    </xf>
    <xf numFmtId="180" fontId="0" fillId="0" borderId="0"/>
    <xf numFmtId="0" fontId="19" fillId="0" borderId="0" applyNumberFormat="0" applyFill="0" applyBorder="0" applyAlignment="0" applyProtection="0">
      <alignment vertical="center"/>
    </xf>
    <xf numFmtId="181" fontId="0" fillId="0" borderId="0" applyFont="0" applyFill="0" applyBorder="0" applyAlignment="0" applyProtection="0"/>
    <xf numFmtId="0" fontId="17"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178" fontId="15" fillId="0" borderId="0">
      <alignment vertical="center"/>
    </xf>
    <xf numFmtId="0" fontId="23" fillId="0" borderId="20" applyNumberFormat="0" applyFill="0" applyAlignment="0" applyProtection="0">
      <alignment vertical="center"/>
    </xf>
    <xf numFmtId="178" fontId="15" fillId="0" borderId="0"/>
    <xf numFmtId="0" fontId="24" fillId="0" borderId="20" applyNumberFormat="0" applyFill="0" applyAlignment="0" applyProtection="0">
      <alignment vertical="center"/>
    </xf>
    <xf numFmtId="176" fontId="0" fillId="0" borderId="0"/>
    <xf numFmtId="0" fontId="9" fillId="0" borderId="0"/>
    <xf numFmtId="0" fontId="17" fillId="16" borderId="0" applyNumberFormat="0" applyBorder="0" applyAlignment="0" applyProtection="0">
      <alignment vertical="center"/>
    </xf>
    <xf numFmtId="0" fontId="19" fillId="0" borderId="21" applyNumberFormat="0" applyFill="0" applyAlignment="0" applyProtection="0">
      <alignment vertical="center"/>
    </xf>
    <xf numFmtId="0" fontId="17" fillId="17" borderId="0" applyNumberFormat="0" applyBorder="0" applyAlignment="0" applyProtection="0">
      <alignment vertical="center"/>
    </xf>
    <xf numFmtId="0" fontId="25" fillId="18" borderId="22" applyNumberFormat="0" applyAlignment="0" applyProtection="0">
      <alignment vertical="center"/>
    </xf>
    <xf numFmtId="0" fontId="26" fillId="18" borderId="18" applyNumberFormat="0" applyAlignment="0" applyProtection="0">
      <alignment vertical="center"/>
    </xf>
    <xf numFmtId="179" fontId="15" fillId="0" borderId="0"/>
    <xf numFmtId="0" fontId="27" fillId="19" borderId="23" applyNumberFormat="0" applyAlignment="0" applyProtection="0">
      <alignment vertical="center"/>
    </xf>
    <xf numFmtId="0" fontId="17" fillId="20" borderId="0" applyNumberFormat="0" applyBorder="0" applyAlignment="0" applyProtection="0">
      <alignment vertical="center"/>
    </xf>
    <xf numFmtId="182" fontId="28" fillId="0" borderId="0"/>
    <xf numFmtId="0" fontId="13" fillId="21" borderId="0" applyNumberFormat="0" applyBorder="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176" fontId="15" fillId="0" borderId="0"/>
    <xf numFmtId="0" fontId="13" fillId="24" borderId="0" applyNumberFormat="0" applyBorder="0" applyAlignment="0" applyProtection="0">
      <alignment vertical="center"/>
    </xf>
    <xf numFmtId="0" fontId="17" fillId="25" borderId="0" applyNumberFormat="0" applyBorder="0" applyAlignment="0" applyProtection="0">
      <alignment vertical="center"/>
    </xf>
    <xf numFmtId="0" fontId="13" fillId="26" borderId="0" applyNumberFormat="0" applyBorder="0" applyAlignment="0" applyProtection="0">
      <alignment vertical="center"/>
    </xf>
    <xf numFmtId="0" fontId="13" fillId="3" borderId="0" applyNumberFormat="0" applyBorder="0" applyAlignment="0" applyProtection="0">
      <alignment vertical="center"/>
    </xf>
    <xf numFmtId="0" fontId="13" fillId="27" borderId="0" applyNumberFormat="0" applyBorder="0" applyAlignment="0" applyProtection="0">
      <alignment vertical="center"/>
    </xf>
    <xf numFmtId="183" fontId="15" fillId="0" borderId="0"/>
    <xf numFmtId="0" fontId="13"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179" fontId="28" fillId="0" borderId="0">
      <alignment vertical="center"/>
    </xf>
    <xf numFmtId="0" fontId="33" fillId="0" borderId="0">
      <alignment vertical="center"/>
    </xf>
    <xf numFmtId="0" fontId="13" fillId="31" borderId="0" applyNumberFormat="0" applyBorder="0" applyAlignment="0" applyProtection="0">
      <alignment vertical="center"/>
    </xf>
    <xf numFmtId="183" fontId="15" fillId="0" borderId="0"/>
    <xf numFmtId="0" fontId="13" fillId="32" borderId="0" applyNumberFormat="0" applyBorder="0" applyAlignment="0" applyProtection="0">
      <alignment vertical="center"/>
    </xf>
    <xf numFmtId="0" fontId="17" fillId="33" borderId="0" applyNumberFormat="0" applyBorder="0" applyAlignment="0" applyProtection="0">
      <alignment vertical="center"/>
    </xf>
    <xf numFmtId="0" fontId="13" fillId="34" borderId="0" applyNumberFormat="0" applyBorder="0" applyAlignment="0" applyProtection="0">
      <alignment vertical="center"/>
    </xf>
    <xf numFmtId="0" fontId="17" fillId="35" borderId="0" applyNumberFormat="0" applyBorder="0" applyAlignment="0" applyProtection="0">
      <alignment vertical="center"/>
    </xf>
    <xf numFmtId="0" fontId="17" fillId="36" borderId="0" applyNumberFormat="0" applyBorder="0" applyAlignment="0" applyProtection="0">
      <alignment vertical="center"/>
    </xf>
    <xf numFmtId="0" fontId="13" fillId="37" borderId="0" applyNumberFormat="0" applyBorder="0" applyAlignment="0" applyProtection="0">
      <alignment vertical="center"/>
    </xf>
    <xf numFmtId="0" fontId="17" fillId="38" borderId="0" applyNumberFormat="0" applyBorder="0" applyAlignment="0" applyProtection="0">
      <alignment vertical="center"/>
    </xf>
    <xf numFmtId="179" fontId="0" fillId="0" borderId="0"/>
    <xf numFmtId="182" fontId="15" fillId="0" borderId="0"/>
    <xf numFmtId="179" fontId="15" fillId="0" borderId="0"/>
    <xf numFmtId="179" fontId="15" fillId="0" borderId="0"/>
    <xf numFmtId="179" fontId="15" fillId="0" borderId="0">
      <alignment vertical="center"/>
    </xf>
    <xf numFmtId="0" fontId="15" fillId="0" borderId="0"/>
    <xf numFmtId="179" fontId="0" fillId="0" borderId="0"/>
    <xf numFmtId="179" fontId="0" fillId="0" borderId="0"/>
    <xf numFmtId="0" fontId="9" fillId="0" borderId="0">
      <alignment vertical="center"/>
    </xf>
    <xf numFmtId="178" fontId="0" fillId="0" borderId="0"/>
    <xf numFmtId="178" fontId="0" fillId="0" borderId="0"/>
    <xf numFmtId="178" fontId="0" fillId="0" borderId="0"/>
    <xf numFmtId="0" fontId="34" fillId="0" borderId="0">
      <alignment vertical="center"/>
    </xf>
    <xf numFmtId="0" fontId="0" fillId="0" borderId="0"/>
    <xf numFmtId="0" fontId="0" fillId="0" borderId="0"/>
    <xf numFmtId="0" fontId="34" fillId="0" borderId="0">
      <alignment vertical="center"/>
    </xf>
    <xf numFmtId="179" fontId="0" fillId="0" borderId="0"/>
    <xf numFmtId="176" fontId="0" fillId="0" borderId="0"/>
    <xf numFmtId="0" fontId="9" fillId="0" borderId="0">
      <alignment vertical="center"/>
    </xf>
    <xf numFmtId="0" fontId="10" fillId="0" borderId="0" applyNumberFormat="0" applyFill="0" applyBorder="0" applyAlignment="0" applyProtection="0">
      <alignment vertical="top"/>
      <protection locked="0"/>
    </xf>
    <xf numFmtId="43" fontId="34" fillId="0" borderId="0" applyFont="0" applyFill="0" applyBorder="0" applyAlignment="0" applyProtection="0">
      <alignment vertical="center"/>
    </xf>
    <xf numFmtId="184" fontId="28" fillId="0" borderId="0"/>
    <xf numFmtId="178" fontId="28" fillId="0" borderId="0"/>
    <xf numFmtId="176" fontId="28" fillId="0" borderId="0"/>
    <xf numFmtId="179" fontId="28" fillId="0" borderId="0"/>
    <xf numFmtId="183" fontId="28" fillId="0" borderId="0">
      <alignment vertical="center"/>
    </xf>
    <xf numFmtId="183" fontId="28" fillId="0" borderId="0"/>
  </cellStyleXfs>
  <cellXfs count="129">
    <xf numFmtId="0" fontId="0" fillId="0" borderId="0" xfId="0"/>
    <xf numFmtId="49" fontId="1" fillId="0" borderId="0" xfId="64" applyNumberFormat="1" applyFont="1" applyAlignment="1">
      <alignment horizontal="left" vertical="center"/>
    </xf>
    <xf numFmtId="179" fontId="1" fillId="0" borderId="0" xfId="64" applyFont="1" applyAlignment="1">
      <alignment horizontal="left" vertical="center"/>
    </xf>
    <xf numFmtId="177" fontId="1" fillId="0" borderId="0" xfId="10" applyNumberFormat="1" applyFont="1" applyAlignment="1">
      <alignment horizontal="left" vertical="center"/>
    </xf>
    <xf numFmtId="179" fontId="1" fillId="0" borderId="0" xfId="64" applyFont="1" applyAlignment="1">
      <alignment horizontal="center" vertical="center"/>
    </xf>
    <xf numFmtId="176" fontId="1" fillId="0" borderId="0" xfId="64" applyNumberFormat="1" applyFont="1" applyAlignment="1">
      <alignment horizontal="left" vertical="center"/>
    </xf>
    <xf numFmtId="49" fontId="2" fillId="2" borderId="1" xfId="64" applyNumberFormat="1" applyFont="1" applyFill="1" applyBorder="1" applyAlignment="1">
      <alignment horizontal="left" vertical="center"/>
    </xf>
    <xf numFmtId="49" fontId="2" fillId="3" borderId="2" xfId="0" applyNumberFormat="1" applyFont="1" applyFill="1" applyBorder="1" applyAlignment="1">
      <alignment horizontal="left" vertical="center"/>
    </xf>
    <xf numFmtId="0" fontId="2" fillId="3" borderId="2" xfId="0" applyFont="1" applyFill="1" applyBorder="1" applyAlignment="1">
      <alignment horizontal="left" vertical="center"/>
    </xf>
    <xf numFmtId="177" fontId="2" fillId="3" borderId="2" xfId="10" applyNumberFormat="1" applyFont="1" applyFill="1" applyBorder="1" applyAlignment="1">
      <alignment horizontal="left" vertical="center"/>
    </xf>
    <xf numFmtId="179" fontId="2" fillId="3" borderId="2" xfId="0" applyNumberFormat="1" applyFont="1" applyFill="1" applyBorder="1" applyAlignment="1">
      <alignment horizontal="center" vertical="center"/>
    </xf>
    <xf numFmtId="176" fontId="2" fillId="3" borderId="2" xfId="0" applyNumberFormat="1" applyFont="1" applyFill="1" applyBorder="1" applyAlignment="1">
      <alignment horizontal="left" vertical="center"/>
    </xf>
    <xf numFmtId="176" fontId="2" fillId="4" borderId="2" xfId="7" applyFont="1" applyFill="1" applyBorder="1" applyAlignment="1">
      <alignment horizontal="left" vertical="center"/>
    </xf>
    <xf numFmtId="177" fontId="2" fillId="4" borderId="2" xfId="10" applyNumberFormat="1" applyFont="1" applyFill="1" applyBorder="1" applyAlignment="1">
      <alignment horizontal="left" vertical="center"/>
    </xf>
    <xf numFmtId="177" fontId="2" fillId="4" borderId="2" xfId="10" applyNumberFormat="1" applyFont="1" applyFill="1" applyBorder="1" applyAlignment="1">
      <alignment horizontal="left" vertical="center" wrapText="1"/>
    </xf>
    <xf numFmtId="176" fontId="2" fillId="4" borderId="2" xfId="7" applyFont="1" applyFill="1" applyBorder="1" applyAlignment="1">
      <alignment horizontal="center" vertical="center" wrapText="1"/>
    </xf>
    <xf numFmtId="176" fontId="2" fillId="4" borderId="2" xfId="7" applyFont="1" applyFill="1" applyBorder="1" applyAlignment="1">
      <alignment horizontal="left" vertical="center" wrapText="1"/>
    </xf>
    <xf numFmtId="49" fontId="2" fillId="5" borderId="2" xfId="0" applyNumberFormat="1" applyFont="1" applyFill="1" applyBorder="1" applyAlignment="1">
      <alignment horizontal="left" vertical="center"/>
    </xf>
    <xf numFmtId="0" fontId="2" fillId="5" borderId="2" xfId="0" applyFont="1" applyFill="1" applyBorder="1" applyAlignment="1">
      <alignment horizontal="left" vertical="center"/>
    </xf>
    <xf numFmtId="177" fontId="2" fillId="5" borderId="2" xfId="10" applyNumberFormat="1" applyFont="1" applyFill="1" applyBorder="1" applyAlignment="1">
      <alignment horizontal="left" vertical="center"/>
    </xf>
    <xf numFmtId="179" fontId="2" fillId="5" borderId="2" xfId="0" applyNumberFormat="1" applyFont="1" applyFill="1" applyBorder="1" applyAlignment="1">
      <alignment horizontal="center" vertical="center"/>
    </xf>
    <xf numFmtId="176" fontId="2" fillId="5" borderId="2" xfId="0" applyNumberFormat="1" applyFont="1" applyFill="1" applyBorder="1" applyAlignment="1">
      <alignment horizontal="left" vertical="center"/>
    </xf>
    <xf numFmtId="49" fontId="2" fillId="6" borderId="3" xfId="81" applyNumberFormat="1" applyFont="1" applyFill="1" applyBorder="1" applyAlignment="1">
      <alignment horizontal="left" vertical="center"/>
    </xf>
    <xf numFmtId="176" fontId="2" fillId="6" borderId="2" xfId="87" applyFont="1" applyFill="1" applyBorder="1" applyAlignment="1">
      <alignment horizontal="left" vertical="center"/>
    </xf>
    <xf numFmtId="177" fontId="2" fillId="6" borderId="2" xfId="10" applyNumberFormat="1" applyFont="1" applyFill="1" applyBorder="1" applyAlignment="1">
      <alignment horizontal="left" vertical="center"/>
    </xf>
    <xf numFmtId="177" fontId="2" fillId="6" borderId="2" xfId="10" applyNumberFormat="1" applyFont="1" applyFill="1" applyBorder="1" applyAlignment="1">
      <alignment horizontal="left" vertical="center" wrapText="1"/>
    </xf>
    <xf numFmtId="176" fontId="2" fillId="6" borderId="2" xfId="87" applyFont="1" applyFill="1" applyBorder="1" applyAlignment="1">
      <alignment horizontal="center" vertical="center"/>
    </xf>
    <xf numFmtId="176" fontId="2" fillId="6" borderId="2" xfId="43" applyFont="1" applyFill="1" applyBorder="1" applyAlignment="1">
      <alignment horizontal="left" vertical="center" wrapText="1"/>
    </xf>
    <xf numFmtId="0" fontId="1" fillId="0" borderId="2" xfId="34" applyNumberFormat="1" applyFont="1" applyBorder="1" applyAlignment="1">
      <alignment horizontal="left" vertical="center"/>
    </xf>
    <xf numFmtId="179" fontId="1" fillId="0" borderId="2" xfId="70" applyFont="1" applyBorder="1" applyAlignment="1">
      <alignment horizontal="left" vertical="center" wrapText="1"/>
    </xf>
    <xf numFmtId="177" fontId="1" fillId="0" borderId="2" xfId="10" applyNumberFormat="1" applyFont="1" applyFill="1" applyBorder="1" applyAlignment="1">
      <alignment horizontal="left" vertical="center" wrapText="1"/>
    </xf>
    <xf numFmtId="179" fontId="1" fillId="7" borderId="2" xfId="70" applyFont="1" applyFill="1" applyBorder="1" applyAlignment="1">
      <alignment horizontal="center" vertical="center"/>
    </xf>
    <xf numFmtId="179" fontId="1" fillId="7" borderId="2" xfId="64" applyFont="1" applyFill="1" applyBorder="1" applyAlignment="1">
      <alignment horizontal="left" vertical="center"/>
    </xf>
    <xf numFmtId="176" fontId="1" fillId="0" borderId="2" xfId="3" applyNumberFormat="1" applyFont="1" applyBorder="1" applyAlignment="1">
      <alignment horizontal="center" vertical="center" wrapText="1"/>
    </xf>
    <xf numFmtId="179" fontId="2" fillId="4" borderId="4" xfId="34" applyFont="1" applyFill="1" applyBorder="1" applyAlignment="1">
      <alignment horizontal="left" vertical="center"/>
    </xf>
    <xf numFmtId="179" fontId="2" fillId="4" borderId="5" xfId="34" applyFont="1" applyFill="1" applyBorder="1" applyAlignment="1">
      <alignment horizontal="left" vertical="center"/>
    </xf>
    <xf numFmtId="177" fontId="2" fillId="4" borderId="5" xfId="10" applyNumberFormat="1" applyFont="1" applyFill="1" applyBorder="1" applyAlignment="1">
      <alignment horizontal="left" vertical="center"/>
    </xf>
    <xf numFmtId="177" fontId="2" fillId="4" borderId="5" xfId="10" applyNumberFormat="1" applyFont="1" applyFill="1" applyBorder="1" applyAlignment="1">
      <alignment horizontal="left" vertical="center" wrapText="1"/>
    </xf>
    <xf numFmtId="176" fontId="2" fillId="4" borderId="5" xfId="34" applyNumberFormat="1" applyFont="1" applyFill="1" applyBorder="1" applyAlignment="1">
      <alignment horizontal="center" vertical="center" wrapText="1"/>
    </xf>
    <xf numFmtId="176" fontId="2" fillId="4" borderId="5" xfId="34" applyNumberFormat="1" applyFont="1" applyFill="1" applyBorder="1" applyAlignment="1">
      <alignment horizontal="left" vertical="center" wrapText="1"/>
    </xf>
    <xf numFmtId="0" fontId="1" fillId="0" borderId="2" xfId="3" applyNumberFormat="1" applyFont="1" applyBorder="1" applyAlignment="1">
      <alignment horizontal="left" vertical="center"/>
    </xf>
    <xf numFmtId="176" fontId="1" fillId="7" borderId="2" xfId="3" applyNumberFormat="1" applyFont="1" applyFill="1" applyBorder="1" applyAlignment="1">
      <alignment horizontal="left" vertical="center" wrapText="1"/>
    </xf>
    <xf numFmtId="179" fontId="1" fillId="0" borderId="2" xfId="70" applyFont="1" applyFill="1" applyBorder="1" applyAlignment="1">
      <alignment horizontal="center" vertical="center"/>
    </xf>
    <xf numFmtId="176" fontId="1" fillId="0" borderId="2" xfId="3" applyNumberFormat="1" applyFont="1" applyBorder="1" applyAlignment="1">
      <alignment horizontal="left" vertical="center" wrapText="1"/>
    </xf>
    <xf numFmtId="177" fontId="1" fillId="7" borderId="2" xfId="10" applyNumberFormat="1" applyFont="1" applyFill="1" applyBorder="1" applyAlignment="1">
      <alignment horizontal="left" vertical="center" wrapText="1"/>
    </xf>
    <xf numFmtId="179" fontId="2" fillId="5" borderId="2" xfId="0" applyNumberFormat="1" applyFont="1" applyFill="1" applyBorder="1" applyAlignment="1">
      <alignment horizontal="left" vertical="center"/>
    </xf>
    <xf numFmtId="177" fontId="1" fillId="0" borderId="2" xfId="10" applyNumberFormat="1" applyFont="1" applyFill="1" applyBorder="1" applyAlignment="1">
      <alignment vertical="center" wrapText="1"/>
    </xf>
    <xf numFmtId="177" fontId="1" fillId="0" borderId="2" xfId="10" applyNumberFormat="1" applyFont="1" applyFill="1" applyBorder="1" applyAlignment="1">
      <alignment horizontal="center" vertical="center" wrapText="1"/>
    </xf>
    <xf numFmtId="179" fontId="3" fillId="0" borderId="2" xfId="3" applyFont="1" applyBorder="1" applyAlignment="1">
      <alignment horizontal="left" vertical="center" wrapText="1"/>
    </xf>
    <xf numFmtId="179" fontId="1" fillId="0" borderId="2" xfId="10" applyNumberFormat="1" applyFont="1" applyFill="1" applyBorder="1" applyAlignment="1">
      <alignment horizontal="left" vertical="center" wrapText="1"/>
    </xf>
    <xf numFmtId="49" fontId="1" fillId="0" borderId="2" xfId="64" applyNumberFormat="1" applyFont="1" applyBorder="1" applyAlignment="1">
      <alignment horizontal="left" vertical="center"/>
    </xf>
    <xf numFmtId="183" fontId="1" fillId="0" borderId="2" xfId="89" applyFont="1" applyBorder="1" applyAlignment="1">
      <alignment horizontal="left" vertical="center" wrapText="1"/>
    </xf>
    <xf numFmtId="49" fontId="2" fillId="5" borderId="6" xfId="0" applyNumberFormat="1" applyFont="1" applyFill="1" applyBorder="1" applyAlignment="1">
      <alignment horizontal="left" vertical="center"/>
    </xf>
    <xf numFmtId="0" fontId="2" fillId="5" borderId="6" xfId="0" applyFont="1" applyFill="1" applyBorder="1" applyAlignment="1">
      <alignment horizontal="left" vertical="center"/>
    </xf>
    <xf numFmtId="177" fontId="2" fillId="5" borderId="6" xfId="10" applyNumberFormat="1" applyFont="1" applyFill="1" applyBorder="1" applyAlignment="1">
      <alignment horizontal="left" vertical="center"/>
    </xf>
    <xf numFmtId="179" fontId="2" fillId="5" borderId="6" xfId="0" applyNumberFormat="1" applyFont="1" applyFill="1" applyBorder="1" applyAlignment="1">
      <alignment horizontal="center" vertical="center"/>
    </xf>
    <xf numFmtId="179" fontId="2" fillId="5" borderId="6" xfId="0" applyNumberFormat="1" applyFont="1" applyFill="1" applyBorder="1" applyAlignment="1">
      <alignment horizontal="left" vertical="center"/>
    </xf>
    <xf numFmtId="49" fontId="2" fillId="0" borderId="7" xfId="0" applyNumberFormat="1" applyFont="1" applyBorder="1" applyAlignment="1">
      <alignment horizontal="left" vertical="center"/>
    </xf>
    <xf numFmtId="0" fontId="2" fillId="0" borderId="8" xfId="0" applyFont="1" applyBorder="1" applyAlignment="1">
      <alignment horizontal="left" vertical="center"/>
    </xf>
    <xf numFmtId="177" fontId="2" fillId="0" borderId="8" xfId="10" applyNumberFormat="1" applyFont="1" applyFill="1" applyBorder="1" applyAlignment="1">
      <alignment horizontal="left" vertical="center"/>
    </xf>
    <xf numFmtId="179" fontId="2" fillId="0" borderId="8" xfId="0" applyNumberFormat="1" applyFont="1" applyBorder="1" applyAlignment="1">
      <alignment horizontal="center" vertical="center"/>
    </xf>
    <xf numFmtId="179" fontId="2" fillId="0" borderId="9" xfId="0" applyNumberFormat="1" applyFont="1" applyBorder="1" applyAlignment="1">
      <alignment horizontal="left" vertical="center"/>
    </xf>
    <xf numFmtId="179" fontId="2" fillId="3" borderId="2" xfId="34" applyFont="1" applyFill="1" applyBorder="1" applyAlignment="1">
      <alignment horizontal="left" vertical="center" wrapText="1"/>
    </xf>
    <xf numFmtId="179" fontId="2" fillId="5" borderId="2" xfId="34" applyFont="1" applyFill="1" applyBorder="1" applyAlignment="1">
      <alignment horizontal="left" vertical="center" wrapText="1"/>
    </xf>
    <xf numFmtId="49" fontId="2" fillId="6" borderId="9" xfId="81" applyNumberFormat="1" applyFont="1" applyFill="1" applyBorder="1" applyAlignment="1">
      <alignment horizontal="left" vertical="center"/>
    </xf>
    <xf numFmtId="179" fontId="1" fillId="0" borderId="2" xfId="70" applyFont="1" applyBorder="1" applyAlignment="1">
      <alignment vertical="center" wrapText="1"/>
    </xf>
    <xf numFmtId="179" fontId="2" fillId="4" borderId="10" xfId="34" applyFont="1" applyFill="1" applyBorder="1" applyAlignment="1">
      <alignment horizontal="left" vertical="center" wrapText="1"/>
    </xf>
    <xf numFmtId="179" fontId="1" fillId="0" borderId="2" xfId="3" applyFont="1" applyBorder="1" applyAlignment="1">
      <alignment horizontal="left" vertical="center" wrapText="1"/>
    </xf>
    <xf numFmtId="179" fontId="3" fillId="0" borderId="9" xfId="3" applyFont="1" applyBorder="1" applyAlignment="1">
      <alignment horizontal="left" vertical="center" wrapText="1"/>
    </xf>
    <xf numFmtId="179" fontId="1" fillId="0" borderId="9" xfId="3" applyFont="1" applyBorder="1" applyAlignment="1">
      <alignment horizontal="left" vertical="center" wrapText="1"/>
    </xf>
    <xf numFmtId="49" fontId="2" fillId="5" borderId="11" xfId="0" applyNumberFormat="1" applyFont="1" applyFill="1" applyBorder="1" applyAlignment="1">
      <alignment horizontal="left" vertical="center"/>
    </xf>
    <xf numFmtId="0" fontId="2" fillId="5" borderId="11" xfId="0" applyFont="1" applyFill="1" applyBorder="1" applyAlignment="1">
      <alignment horizontal="left" vertical="center"/>
    </xf>
    <xf numFmtId="177" fontId="2" fillId="5" borderId="11" xfId="10" applyNumberFormat="1" applyFont="1" applyFill="1" applyBorder="1" applyAlignment="1">
      <alignment horizontal="left" vertical="center"/>
    </xf>
    <xf numFmtId="179" fontId="2" fillId="5" borderId="11" xfId="0" applyNumberFormat="1" applyFont="1" applyFill="1" applyBorder="1" applyAlignment="1">
      <alignment horizontal="center" vertical="center"/>
    </xf>
    <xf numFmtId="176" fontId="2" fillId="5" borderId="11" xfId="0" applyNumberFormat="1" applyFont="1" applyFill="1" applyBorder="1" applyAlignment="1">
      <alignment horizontal="left" vertical="center"/>
    </xf>
    <xf numFmtId="185" fontId="1" fillId="0" borderId="2" xfId="10" applyNumberFormat="1" applyFont="1" applyFill="1" applyBorder="1" applyAlignment="1">
      <alignment horizontal="right" vertical="center" wrapText="1"/>
    </xf>
    <xf numFmtId="0" fontId="4" fillId="0" borderId="0" xfId="72" applyFont="1" applyAlignment="1" applyProtection="1">
      <alignment horizontal="left" vertical="center"/>
      <protection locked="0"/>
    </xf>
    <xf numFmtId="0" fontId="5" fillId="8" borderId="12" xfId="72" applyFont="1" applyFill="1" applyBorder="1" applyProtection="1">
      <alignment vertical="center"/>
      <protection locked="0"/>
    </xf>
    <xf numFmtId="0" fontId="4" fillId="8" borderId="0" xfId="72" applyFont="1" applyFill="1" applyProtection="1">
      <alignment vertical="center"/>
      <protection locked="0"/>
    </xf>
    <xf numFmtId="0" fontId="5" fillId="8" borderId="7" xfId="72" applyFont="1" applyFill="1" applyBorder="1" applyProtection="1">
      <alignment vertical="center"/>
      <protection locked="0"/>
    </xf>
    <xf numFmtId="0" fontId="4" fillId="8" borderId="8" xfId="72" applyFont="1" applyFill="1" applyBorder="1" applyProtection="1">
      <alignment vertical="center"/>
      <protection locked="0"/>
    </xf>
    <xf numFmtId="0" fontId="5" fillId="8" borderId="13" xfId="72" applyFont="1" applyFill="1" applyBorder="1" applyProtection="1">
      <alignment vertical="center"/>
      <protection locked="0"/>
    </xf>
    <xf numFmtId="0" fontId="4" fillId="8" borderId="14" xfId="72" applyFont="1" applyFill="1" applyBorder="1" applyProtection="1">
      <alignment vertical="center"/>
      <protection locked="0"/>
    </xf>
    <xf numFmtId="0" fontId="4" fillId="8" borderId="12" xfId="72" applyFont="1" applyFill="1" applyBorder="1" applyProtection="1">
      <alignment vertical="center"/>
      <protection locked="0"/>
    </xf>
    <xf numFmtId="0" fontId="4" fillId="8" borderId="15" xfId="72" applyFont="1" applyFill="1" applyBorder="1" applyProtection="1">
      <alignment vertical="center"/>
      <protection locked="0"/>
    </xf>
    <xf numFmtId="0" fontId="4" fillId="8" borderId="1" xfId="72" applyFont="1" applyFill="1" applyBorder="1" applyProtection="1">
      <alignment vertical="center"/>
      <protection locked="0"/>
    </xf>
    <xf numFmtId="0" fontId="5" fillId="8" borderId="13" xfId="72" applyFont="1" applyFill="1" applyBorder="1" applyAlignment="1" applyProtection="1">
      <alignment vertical="top"/>
      <protection locked="0"/>
    </xf>
    <xf numFmtId="0" fontId="5" fillId="8" borderId="14" xfId="72" applyFont="1" applyFill="1" applyBorder="1" applyAlignment="1" applyProtection="1">
      <alignment vertical="top"/>
      <protection locked="0"/>
    </xf>
    <xf numFmtId="0" fontId="5" fillId="8" borderId="12" xfId="72" applyFont="1" applyFill="1" applyBorder="1" applyAlignment="1" applyProtection="1">
      <alignment vertical="top"/>
      <protection locked="0"/>
    </xf>
    <xf numFmtId="0" fontId="5" fillId="8" borderId="0" xfId="72" applyFont="1" applyFill="1" applyBorder="1" applyAlignment="1" applyProtection="1">
      <alignment vertical="top"/>
      <protection locked="0"/>
    </xf>
    <xf numFmtId="0" fontId="5" fillId="8" borderId="7" xfId="72" applyFont="1" applyFill="1" applyBorder="1" applyAlignment="1" applyProtection="1">
      <alignment horizontal="left" vertical="center"/>
      <protection locked="0"/>
    </xf>
    <xf numFmtId="0" fontId="5" fillId="8" borderId="8" xfId="72" applyFont="1" applyFill="1" applyBorder="1" applyAlignment="1" applyProtection="1">
      <alignment horizontal="left" vertical="center"/>
      <protection locked="0"/>
    </xf>
    <xf numFmtId="0" fontId="5" fillId="0" borderId="7" xfId="72" applyFont="1" applyFill="1" applyBorder="1" applyAlignment="1" applyProtection="1">
      <alignment horizontal="left" vertical="center"/>
      <protection locked="0"/>
    </xf>
    <xf numFmtId="0" fontId="5" fillId="0" borderId="8" xfId="72" applyFont="1" applyFill="1" applyBorder="1" applyAlignment="1" applyProtection="1">
      <alignment horizontal="left" vertical="center"/>
      <protection locked="0"/>
    </xf>
    <xf numFmtId="0" fontId="6" fillId="8" borderId="0" xfId="72" applyFont="1" applyFill="1" applyAlignment="1" applyProtection="1">
      <alignment horizontal="left" vertical="center" wrapText="1"/>
      <protection locked="0"/>
    </xf>
    <xf numFmtId="0" fontId="7" fillId="8" borderId="0" xfId="72" applyFont="1" applyFill="1" applyAlignment="1" applyProtection="1">
      <alignment horizontal="left" vertical="center"/>
      <protection locked="0"/>
    </xf>
    <xf numFmtId="0" fontId="8" fillId="8" borderId="0" xfId="72" applyFont="1" applyFill="1" applyAlignment="1" applyProtection="1">
      <alignment horizontal="left" vertical="center" wrapText="1"/>
      <protection locked="0"/>
    </xf>
    <xf numFmtId="0" fontId="8" fillId="8" borderId="0" xfId="72" applyFont="1" applyFill="1" applyAlignment="1" applyProtection="1">
      <alignment horizontal="left" vertical="center"/>
      <protection locked="0"/>
    </xf>
    <xf numFmtId="0" fontId="4" fillId="0" borderId="0" xfId="72" applyFont="1" applyProtection="1">
      <alignment vertical="center"/>
      <protection locked="0"/>
    </xf>
    <xf numFmtId="0" fontId="5" fillId="0" borderId="0" xfId="72" applyFont="1" applyProtection="1">
      <alignment vertical="center"/>
      <protection locked="0"/>
    </xf>
    <xf numFmtId="0" fontId="4" fillId="0" borderId="0" xfId="72" applyFont="1" applyAlignment="1" applyProtection="1">
      <alignment horizontal="left" vertical="center" wrapText="1"/>
      <protection locked="0"/>
    </xf>
    <xf numFmtId="0" fontId="4" fillId="0" borderId="0" xfId="72" applyFont="1" applyAlignment="1" applyProtection="1">
      <alignment horizontal="left" vertical="justify"/>
      <protection locked="0"/>
    </xf>
    <xf numFmtId="0" fontId="4" fillId="8" borderId="16" xfId="72" applyFont="1" applyFill="1" applyBorder="1" applyProtection="1">
      <alignment vertical="center"/>
      <protection locked="0"/>
    </xf>
    <xf numFmtId="0" fontId="4" fillId="8" borderId="9" xfId="72" applyFont="1" applyFill="1" applyBorder="1" applyProtection="1">
      <alignment vertical="center"/>
      <protection locked="0"/>
    </xf>
    <xf numFmtId="14" fontId="9" fillId="0" borderId="2" xfId="72" applyNumberFormat="1" applyFont="1" applyFill="1" applyBorder="1" applyAlignment="1" applyProtection="1">
      <alignment horizontal="center" vertical="center"/>
      <protection locked="0"/>
    </xf>
    <xf numFmtId="14" fontId="4" fillId="0" borderId="2" xfId="72" applyNumberFormat="1" applyFont="1" applyFill="1" applyBorder="1" applyAlignment="1" applyProtection="1">
      <alignment horizontal="center" vertical="center"/>
      <protection locked="0"/>
    </xf>
    <xf numFmtId="186" fontId="4" fillId="0" borderId="7" xfId="72" applyNumberFormat="1" applyFont="1" applyFill="1" applyBorder="1" applyAlignment="1" applyProtection="1">
      <alignment horizontal="center" vertical="center"/>
      <protection locked="0"/>
    </xf>
    <xf numFmtId="186" fontId="4" fillId="0" borderId="8" xfId="72" applyNumberFormat="1" applyFont="1" applyFill="1" applyBorder="1" applyAlignment="1" applyProtection="1">
      <alignment horizontal="center" vertical="center"/>
      <protection locked="0"/>
    </xf>
    <xf numFmtId="186" fontId="4" fillId="0" borderId="9" xfId="72" applyNumberFormat="1" applyFont="1" applyFill="1" applyBorder="1" applyAlignment="1" applyProtection="1">
      <alignment horizontal="center" vertical="center"/>
      <protection locked="0"/>
    </xf>
    <xf numFmtId="1" fontId="4" fillId="0" borderId="2" xfId="72" applyNumberFormat="1" applyFont="1" applyFill="1" applyBorder="1" applyAlignment="1" applyProtection="1">
      <alignment horizontal="center" vertical="center"/>
      <protection locked="0"/>
    </xf>
    <xf numFmtId="0" fontId="4" fillId="0" borderId="14" xfId="72" applyFont="1" applyFill="1" applyBorder="1" applyProtection="1">
      <alignment vertical="center"/>
      <protection locked="0"/>
    </xf>
    <xf numFmtId="0" fontId="4" fillId="0" borderId="17" xfId="72" applyFont="1" applyFill="1" applyBorder="1" applyProtection="1">
      <alignment vertical="center"/>
      <protection locked="0"/>
    </xf>
    <xf numFmtId="0" fontId="4" fillId="0" borderId="2" xfId="72" applyFont="1" applyFill="1" applyBorder="1" applyAlignment="1" applyProtection="1">
      <alignment horizontal="center" vertical="center"/>
      <protection locked="0"/>
    </xf>
    <xf numFmtId="0" fontId="10" fillId="0" borderId="2" xfId="12" applyFill="1" applyBorder="1" applyAlignment="1" applyProtection="1">
      <alignment horizontal="center" vertical="center"/>
      <protection locked="0"/>
    </xf>
    <xf numFmtId="0" fontId="5" fillId="8" borderId="9" xfId="72" applyFont="1" applyFill="1" applyBorder="1" applyAlignment="1" applyProtection="1">
      <alignment horizontal="left" vertical="center"/>
      <protection locked="0"/>
    </xf>
    <xf numFmtId="187" fontId="4" fillId="0" borderId="7" xfId="72" applyNumberFormat="1" applyFont="1" applyFill="1" applyBorder="1" applyAlignment="1" applyProtection="1">
      <alignment horizontal="center" vertical="center"/>
    </xf>
    <xf numFmtId="187" fontId="4" fillId="0" borderId="8" xfId="72" applyNumberFormat="1" applyFont="1" applyFill="1" applyBorder="1" applyAlignment="1" applyProtection="1">
      <alignment horizontal="center" vertical="center"/>
    </xf>
    <xf numFmtId="187" fontId="4" fillId="0" borderId="9" xfId="72" applyNumberFormat="1" applyFont="1" applyFill="1" applyBorder="1" applyAlignment="1" applyProtection="1">
      <alignment horizontal="center" vertical="center"/>
    </xf>
    <xf numFmtId="0" fontId="5" fillId="0" borderId="9" xfId="72" applyFont="1" applyFill="1" applyBorder="1" applyAlignment="1" applyProtection="1">
      <alignment horizontal="left" vertical="center"/>
      <protection locked="0"/>
    </xf>
    <xf numFmtId="9" fontId="11" fillId="0" borderId="8" xfId="72" applyNumberFormat="1" applyFont="1" applyFill="1" applyBorder="1" applyAlignment="1" applyProtection="1">
      <alignment horizontal="center" vertical="center"/>
      <protection locked="0"/>
    </xf>
    <xf numFmtId="187" fontId="4" fillId="0" borderId="7" xfId="72" applyNumberFormat="1" applyFont="1" applyFill="1" applyBorder="1" applyAlignment="1">
      <alignment horizontal="center" vertical="center"/>
    </xf>
    <xf numFmtId="187" fontId="4" fillId="0" borderId="8" xfId="72" applyNumberFormat="1" applyFont="1" applyFill="1" applyBorder="1" applyAlignment="1">
      <alignment horizontal="center" vertical="center"/>
    </xf>
    <xf numFmtId="187" fontId="4" fillId="0" borderId="9" xfId="72" applyNumberFormat="1" applyFont="1" applyFill="1" applyBorder="1" applyAlignment="1">
      <alignment horizontal="center" vertical="center"/>
    </xf>
    <xf numFmtId="0" fontId="4" fillId="8" borderId="9" xfId="72" applyFont="1" applyFill="1" applyBorder="1" applyAlignment="1" applyProtection="1">
      <alignment horizontal="left" vertical="center"/>
      <protection locked="0"/>
    </xf>
    <xf numFmtId="187" fontId="5" fillId="0" borderId="7" xfId="72" applyNumberFormat="1" applyFont="1" applyFill="1" applyBorder="1" applyAlignment="1" applyProtection="1">
      <alignment horizontal="center" vertical="center"/>
    </xf>
    <xf numFmtId="187" fontId="5" fillId="0" borderId="8" xfId="72" applyNumberFormat="1" applyFont="1" applyFill="1" applyBorder="1" applyAlignment="1" applyProtection="1">
      <alignment horizontal="center" vertical="center"/>
    </xf>
    <xf numFmtId="187" fontId="5" fillId="0" borderId="9" xfId="72" applyNumberFormat="1" applyFont="1" applyFill="1" applyBorder="1" applyAlignment="1" applyProtection="1">
      <alignment horizontal="center" vertical="center"/>
    </xf>
    <xf numFmtId="187" fontId="4" fillId="8" borderId="0" xfId="72" applyNumberFormat="1" applyFont="1" applyFill="1" applyAlignment="1" applyProtection="1">
      <alignment horizontal="center" vertical="center"/>
      <protection locked="0"/>
    </xf>
    <xf numFmtId="0" fontId="4" fillId="8" borderId="0" xfId="72" applyFont="1" applyFill="1" applyAlignment="1" applyProtection="1">
      <alignment horizontal="center" vertical="center"/>
      <protection locked="0"/>
    </xf>
  </cellXfs>
  <cellStyles count="91">
    <cellStyle name="常规" xfId="0" builtinId="0"/>
    <cellStyle name="货币[0]" xfId="1" builtinId="7"/>
    <cellStyle name="货币" xfId="2" builtinId="4"/>
    <cellStyle name="Normal_mck_ceocircle_20060228 2" xfId="3"/>
    <cellStyle name="20% - 强调文字颜色 3" xfId="4" builtinId="38"/>
    <cellStyle name="输入" xfId="5" builtinId="20"/>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标题 4" xfId="17" builtinId="19"/>
    <cellStyle name="Comma 2" xfId="18"/>
    <cellStyle name="60% - 强调文字颜色 2" xfId="19" builtinId="36"/>
    <cellStyle name="警告文本" xfId="20" builtinId="11"/>
    <cellStyle name="标题" xfId="21" builtinId="15"/>
    <cellStyle name="解释性文本" xfId="22" builtinId="53"/>
    <cellStyle name="Normal 2 2 3" xfId="23"/>
    <cellStyle name="标题 1" xfId="24" builtinId="16"/>
    <cellStyle name="Normal 2 2 4" xfId="25"/>
    <cellStyle name="标题 2" xfId="26" builtinId="17"/>
    <cellStyle name="常规 5 2 2" xfId="27"/>
    <cellStyle name="0,0_x000d__x000a_NA_x000d__x000a_" xfId="28"/>
    <cellStyle name="60% - 强调文字颜色 1" xfId="29" builtinId="32"/>
    <cellStyle name="标题 3" xfId="30" builtinId="18"/>
    <cellStyle name="60% - 强调文字颜色 4" xfId="31" builtinId="44"/>
    <cellStyle name="输出" xfId="32" builtinId="21"/>
    <cellStyle name="计算" xfId="33" builtinId="22"/>
    <cellStyle name="Normal 2 2" xfId="34"/>
    <cellStyle name="检查单元格" xfId="35" builtinId="23"/>
    <cellStyle name="强调文字颜色 2" xfId="36" builtinId="33"/>
    <cellStyle name="样式 1 2 2" xfId="37"/>
    <cellStyle name="20% - 强调文字颜色 6" xfId="38" builtinId="50"/>
    <cellStyle name="链接单元格" xfId="39" builtinId="24"/>
    <cellStyle name="汇总" xfId="40" builtinId="25"/>
    <cellStyle name="好" xfId="41" builtinId="26"/>
    <cellStyle name="适中" xfId="42" builtinId="28"/>
    <cellStyle name="Normal 2 2 3 2" xfId="43"/>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Normal 2 2 2 2" xfId="49"/>
    <cellStyle name="40% - 强调文字颜色 2" xfId="50" builtinId="35"/>
    <cellStyle name="强调文字颜色 3" xfId="51" builtinId="37"/>
    <cellStyle name="强调文字颜色 4" xfId="52" builtinId="41"/>
    <cellStyle name="样式 1 2 4" xfId="53"/>
    <cellStyle name="0,0_x000a__x000a_NA_x000a__x000a_ 2" xfId="54"/>
    <cellStyle name="20% - 强调文字颜色 4" xfId="55" builtinId="42"/>
    <cellStyle name="Normal 2 2 2 4"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xfId="64"/>
    <cellStyle name="Normal 2 2 2" xfId="65"/>
    <cellStyle name="Normal 2 2 2 3 2" xfId="66"/>
    <cellStyle name="Normal 2 2 3 2 2" xfId="67"/>
    <cellStyle name="Normal 2 2 4 2" xfId="68"/>
    <cellStyle name="Normal 2 3" xfId="69"/>
    <cellStyle name="Normal 3" xfId="70"/>
    <cellStyle name="Normal 3 2" xfId="71"/>
    <cellStyle name="Normal 3 7" xfId="72"/>
    <cellStyle name="Normal 4" xfId="73"/>
    <cellStyle name="Normal 5" xfId="74"/>
    <cellStyle name="Normal 6" xfId="75"/>
    <cellStyle name="常规 14" xfId="76"/>
    <cellStyle name="常规 3" xfId="77"/>
    <cellStyle name="常规 3 2" xfId="78"/>
    <cellStyle name="常规 3 3" xfId="79"/>
    <cellStyle name="常规 5 2 2 2" xfId="80"/>
    <cellStyle name="常规 5 2 2 3" xfId="81"/>
    <cellStyle name="常规 9" xfId="82"/>
    <cellStyle name="超链接 2" xfId="83"/>
    <cellStyle name="千位分隔 2 2" xfId="84"/>
    <cellStyle name="样式 1" xfId="85"/>
    <cellStyle name="样式 1 2" xfId="86"/>
    <cellStyle name="样式 1 2 2 2" xfId="87"/>
    <cellStyle name="样式 1 2 2 2 2" xfId="88"/>
    <cellStyle name="样式 1 2 2 2 2 2" xfId="89"/>
    <cellStyle name="样式 1 2 2 3" xfId="9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siti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2"/>
  <sheetViews>
    <sheetView tabSelected="1" zoomScale="80" zoomScaleNormal="80" zoomScalePageLayoutView="75" zoomScaleSheetLayoutView="85" workbookViewId="0">
      <selection activeCell="O19" sqref="O19"/>
    </sheetView>
  </sheetViews>
  <sheetFormatPr defaultColWidth="11.5344827586207" defaultRowHeight="14"/>
  <cols>
    <col min="1" max="1" width="11.5344827586207" customWidth="1"/>
    <col min="9" max="9" width="3.30172413793103" customWidth="1"/>
    <col min="11" max="13" width="17.3448275862069" customWidth="1"/>
  </cols>
  <sheetData>
    <row r="1" ht="14.95" spans="1:13">
      <c r="A1" s="76"/>
      <c r="B1" s="76"/>
      <c r="C1" s="76"/>
      <c r="D1" s="76"/>
      <c r="E1" s="76"/>
      <c r="F1" s="76"/>
      <c r="G1" s="76"/>
      <c r="H1" s="76"/>
      <c r="I1" s="76"/>
      <c r="J1" s="76"/>
      <c r="K1" s="76"/>
      <c r="L1" s="76"/>
      <c r="M1" s="76"/>
    </row>
    <row r="2" ht="51" customHeight="1" spans="1:13">
      <c r="A2" s="77"/>
      <c r="B2" s="78"/>
      <c r="C2" s="78"/>
      <c r="D2" s="78"/>
      <c r="E2" s="78"/>
      <c r="F2" s="78"/>
      <c r="G2" s="78"/>
      <c r="H2" s="78"/>
      <c r="I2" s="78"/>
      <c r="J2" s="78"/>
      <c r="K2" s="78"/>
      <c r="L2" s="78"/>
      <c r="M2" s="102"/>
    </row>
    <row r="3" ht="18" customHeight="1" spans="1:13">
      <c r="A3" s="79" t="s">
        <v>0</v>
      </c>
      <c r="B3" s="80"/>
      <c r="C3" s="80"/>
      <c r="D3" s="80"/>
      <c r="E3" s="80"/>
      <c r="F3" s="80"/>
      <c r="G3" s="80"/>
      <c r="H3" s="80"/>
      <c r="I3" s="103"/>
      <c r="J3" s="103"/>
      <c r="K3" s="104" t="s">
        <v>1</v>
      </c>
      <c r="L3" s="105"/>
      <c r="M3" s="105"/>
    </row>
    <row r="4" ht="18" customHeight="1" spans="1:13">
      <c r="A4" s="79" t="s">
        <v>2</v>
      </c>
      <c r="B4" s="80"/>
      <c r="C4" s="80"/>
      <c r="D4" s="80"/>
      <c r="E4" s="80"/>
      <c r="F4" s="80"/>
      <c r="G4" s="80"/>
      <c r="H4" s="80"/>
      <c r="I4" s="103"/>
      <c r="J4" s="80"/>
      <c r="K4" s="106" t="s">
        <v>3</v>
      </c>
      <c r="L4" s="107"/>
      <c r="M4" s="108"/>
    </row>
    <row r="5" ht="18" customHeight="1" spans="1:13">
      <c r="A5" s="77" t="s">
        <v>4</v>
      </c>
      <c r="B5" s="78"/>
      <c r="C5" s="78"/>
      <c r="D5" s="78"/>
      <c r="E5" s="78"/>
      <c r="F5" s="78"/>
      <c r="G5" s="78"/>
      <c r="H5" s="78"/>
      <c r="I5" s="78"/>
      <c r="J5" s="78"/>
      <c r="K5" s="109"/>
      <c r="L5" s="109"/>
      <c r="M5" s="109"/>
    </row>
    <row r="6" ht="18" customHeight="1" spans="1:13">
      <c r="A6" s="81" t="s">
        <v>5</v>
      </c>
      <c r="B6" s="82"/>
      <c r="C6" s="82"/>
      <c r="D6" s="82"/>
      <c r="E6" s="82"/>
      <c r="F6" s="82"/>
      <c r="G6" s="82"/>
      <c r="H6" s="82"/>
      <c r="I6" s="82"/>
      <c r="J6" s="82"/>
      <c r="K6" s="110"/>
      <c r="L6" s="110"/>
      <c r="M6" s="111"/>
    </row>
    <row r="7" ht="18" customHeight="1" spans="1:13">
      <c r="A7" s="83"/>
      <c r="B7" s="78" t="s">
        <v>6</v>
      </c>
      <c r="C7" s="78"/>
      <c r="D7" s="78"/>
      <c r="E7" s="78"/>
      <c r="F7" s="78"/>
      <c r="G7" s="78"/>
      <c r="H7" s="78"/>
      <c r="I7" s="102"/>
      <c r="J7" s="102"/>
      <c r="K7" s="112" t="s">
        <v>7</v>
      </c>
      <c r="L7" s="112"/>
      <c r="M7" s="112"/>
    </row>
    <row r="8" ht="18" customHeight="1" spans="1:13">
      <c r="A8" s="83"/>
      <c r="B8" s="78" t="s">
        <v>8</v>
      </c>
      <c r="C8" s="78"/>
      <c r="D8" s="78" t="s">
        <v>9</v>
      </c>
      <c r="E8" s="78"/>
      <c r="F8" s="78"/>
      <c r="G8" s="78"/>
      <c r="H8" s="78"/>
      <c r="I8" s="78"/>
      <c r="J8" s="78"/>
      <c r="K8" s="112" t="s">
        <v>10</v>
      </c>
      <c r="L8" s="112"/>
      <c r="M8" s="112"/>
    </row>
    <row r="9" ht="18" customHeight="1" spans="1:13">
      <c r="A9" s="83"/>
      <c r="B9" s="78"/>
      <c r="C9" s="78"/>
      <c r="D9" s="78" t="s">
        <v>11</v>
      </c>
      <c r="E9" s="78"/>
      <c r="F9" s="78"/>
      <c r="G9" s="78"/>
      <c r="H9" s="78"/>
      <c r="I9" s="78"/>
      <c r="J9" s="78"/>
      <c r="K9" s="112" t="s">
        <v>12</v>
      </c>
      <c r="L9" s="112"/>
      <c r="M9" s="112"/>
    </row>
    <row r="10" ht="18" customHeight="1" spans="1:13">
      <c r="A10" s="83"/>
      <c r="B10" s="78"/>
      <c r="C10" s="78"/>
      <c r="D10" s="78" t="s">
        <v>13</v>
      </c>
      <c r="E10" s="78"/>
      <c r="F10" s="78"/>
      <c r="G10" s="78"/>
      <c r="H10" s="78"/>
      <c r="I10" s="78"/>
      <c r="J10" s="78"/>
      <c r="K10" s="112" t="s">
        <v>14</v>
      </c>
      <c r="L10" s="112"/>
      <c r="M10" s="112"/>
    </row>
    <row r="11" ht="18" customHeight="1" spans="1:13">
      <c r="A11" s="83"/>
      <c r="B11" s="78"/>
      <c r="C11" s="78"/>
      <c r="D11" s="78" t="s">
        <v>15</v>
      </c>
      <c r="E11" s="78"/>
      <c r="F11" s="78"/>
      <c r="G11" s="78"/>
      <c r="H11" s="78"/>
      <c r="I11" s="78"/>
      <c r="J11" s="78"/>
      <c r="K11" s="112">
        <v>15614419726</v>
      </c>
      <c r="L11" s="112"/>
      <c r="M11" s="112"/>
    </row>
    <row r="12" ht="18" customHeight="1" spans="1:13">
      <c r="A12" s="83"/>
      <c r="B12" s="78"/>
      <c r="C12" s="78"/>
      <c r="D12" s="78" t="s">
        <v>16</v>
      </c>
      <c r="E12" s="78"/>
      <c r="F12" s="78"/>
      <c r="G12" s="78"/>
      <c r="H12" s="78"/>
      <c r="I12" s="78"/>
      <c r="J12" s="78"/>
      <c r="K12" s="112"/>
      <c r="L12" s="112"/>
      <c r="M12" s="112"/>
    </row>
    <row r="13" ht="18" customHeight="1" spans="1:13">
      <c r="A13" s="84"/>
      <c r="B13" s="85"/>
      <c r="C13" s="85"/>
      <c r="D13" s="85" t="s">
        <v>17</v>
      </c>
      <c r="E13" s="85"/>
      <c r="F13" s="85"/>
      <c r="G13" s="85"/>
      <c r="H13" s="85"/>
      <c r="I13" s="85"/>
      <c r="J13" s="85"/>
      <c r="K13" s="113" t="s">
        <v>18</v>
      </c>
      <c r="L13" s="112"/>
      <c r="M13" s="112"/>
    </row>
    <row r="14" ht="18" customHeight="1" spans="1:13">
      <c r="A14" s="86" t="s">
        <v>19</v>
      </c>
      <c r="B14" s="87"/>
      <c r="C14" s="87"/>
      <c r="D14" s="82"/>
      <c r="E14" s="82"/>
      <c r="F14" s="82"/>
      <c r="G14" s="82"/>
      <c r="H14" s="82"/>
      <c r="I14" s="82"/>
      <c r="J14" s="82"/>
      <c r="K14" s="110"/>
      <c r="L14" s="110"/>
      <c r="M14" s="111"/>
    </row>
    <row r="15" ht="18" customHeight="1" spans="1:13">
      <c r="A15" s="88"/>
      <c r="B15" s="89"/>
      <c r="C15" s="89"/>
      <c r="D15" s="90" t="s">
        <v>20</v>
      </c>
      <c r="E15" s="91"/>
      <c r="F15" s="91"/>
      <c r="G15" s="91"/>
      <c r="H15" s="91"/>
      <c r="I15" s="114"/>
      <c r="J15" s="91"/>
      <c r="K15" s="115">
        <f>Sheet1!H2</f>
        <v>27318</v>
      </c>
      <c r="L15" s="116"/>
      <c r="M15" s="117"/>
    </row>
    <row r="16" ht="18" customHeight="1" spans="1:13">
      <c r="A16" s="88"/>
      <c r="B16" s="89"/>
      <c r="C16" s="89"/>
      <c r="D16" s="92" t="s">
        <v>21</v>
      </c>
      <c r="E16" s="93"/>
      <c r="F16" s="93"/>
      <c r="G16" s="93"/>
      <c r="H16" s="93"/>
      <c r="I16" s="118"/>
      <c r="J16" s="119">
        <v>0.06</v>
      </c>
      <c r="K16" s="120">
        <f>K15*6%</f>
        <v>1639.08</v>
      </c>
      <c r="L16" s="121"/>
      <c r="M16" s="122"/>
    </row>
    <row r="17" ht="18" customHeight="1" spans="1:13">
      <c r="A17" s="84"/>
      <c r="B17" s="85"/>
      <c r="C17" s="85"/>
      <c r="D17" s="90" t="s">
        <v>22</v>
      </c>
      <c r="E17" s="91"/>
      <c r="F17" s="91"/>
      <c r="G17" s="91"/>
      <c r="H17" s="91"/>
      <c r="I17" s="114"/>
      <c r="J17" s="123"/>
      <c r="K17" s="124">
        <f>K15+K16</f>
        <v>28957.08</v>
      </c>
      <c r="L17" s="125"/>
      <c r="M17" s="126"/>
    </row>
    <row r="18" ht="14.95" spans="1:13">
      <c r="A18" s="78"/>
      <c r="B18" s="78"/>
      <c r="C18" s="78"/>
      <c r="D18" s="78"/>
      <c r="E18" s="78"/>
      <c r="F18" s="78"/>
      <c r="G18" s="78"/>
      <c r="H18" s="78"/>
      <c r="I18" s="78"/>
      <c r="J18" s="78"/>
      <c r="K18" s="127"/>
      <c r="L18" s="128"/>
      <c r="M18" s="128"/>
    </row>
    <row r="19" ht="15.45" spans="1:13">
      <c r="A19" s="94" t="s">
        <v>23</v>
      </c>
      <c r="B19" s="95"/>
      <c r="C19" s="95"/>
      <c r="D19" s="95"/>
      <c r="E19" s="95"/>
      <c r="F19" s="95"/>
      <c r="G19" s="95"/>
      <c r="H19" s="95"/>
      <c r="I19" s="95"/>
      <c r="J19" s="95"/>
      <c r="K19" s="95"/>
      <c r="L19" s="95"/>
      <c r="M19" s="95"/>
    </row>
    <row r="20" ht="14.95" spans="1:13">
      <c r="A20" s="96" t="s">
        <v>24</v>
      </c>
      <c r="B20" s="97"/>
      <c r="C20" s="97"/>
      <c r="D20" s="97"/>
      <c r="E20" s="97"/>
      <c r="F20" s="97"/>
      <c r="G20" s="97"/>
      <c r="H20" s="97"/>
      <c r="I20" s="97"/>
      <c r="J20" s="97"/>
      <c r="K20" s="97"/>
      <c r="L20" s="97"/>
      <c r="M20" s="97"/>
    </row>
    <row r="21" ht="14.95" spans="1:13">
      <c r="A21" s="96" t="s">
        <v>25</v>
      </c>
      <c r="B21" s="96"/>
      <c r="C21" s="96"/>
      <c r="D21" s="96"/>
      <c r="E21" s="96"/>
      <c r="F21" s="96"/>
      <c r="G21" s="96"/>
      <c r="H21" s="96"/>
      <c r="I21" s="96"/>
      <c r="J21" s="96"/>
      <c r="K21" s="96"/>
      <c r="L21" s="96"/>
      <c r="M21" s="96"/>
    </row>
    <row r="22" ht="14.95" spans="1:13">
      <c r="A22" s="96" t="s">
        <v>26</v>
      </c>
      <c r="B22" s="96"/>
      <c r="C22" s="96"/>
      <c r="D22" s="96"/>
      <c r="E22" s="96"/>
      <c r="F22" s="96"/>
      <c r="G22" s="96"/>
      <c r="H22" s="96"/>
      <c r="I22" s="96"/>
      <c r="J22" s="96"/>
      <c r="K22" s="96"/>
      <c r="L22" s="96"/>
      <c r="M22" s="96"/>
    </row>
    <row r="23" ht="14.95" spans="1:13">
      <c r="A23" s="96" t="s">
        <v>27</v>
      </c>
      <c r="B23" s="96"/>
      <c r="C23" s="96"/>
      <c r="D23" s="96"/>
      <c r="E23" s="96"/>
      <c r="F23" s="96"/>
      <c r="G23" s="96"/>
      <c r="H23" s="96"/>
      <c r="I23" s="96"/>
      <c r="J23" s="96"/>
      <c r="K23" s="96"/>
      <c r="L23" s="96"/>
      <c r="M23" s="96"/>
    </row>
    <row r="24" ht="14.95" spans="1:13">
      <c r="A24" s="96" t="s">
        <v>28</v>
      </c>
      <c r="B24" s="97"/>
      <c r="C24" s="97"/>
      <c r="D24" s="97"/>
      <c r="E24" s="97"/>
      <c r="F24" s="97"/>
      <c r="G24" s="97"/>
      <c r="H24" s="97"/>
      <c r="I24" s="97"/>
      <c r="J24" s="97"/>
      <c r="K24" s="97"/>
      <c r="L24" s="97"/>
      <c r="M24" s="97"/>
    </row>
    <row r="25" ht="14.95" spans="1:13">
      <c r="A25" s="98"/>
      <c r="B25" s="98"/>
      <c r="C25" s="98"/>
      <c r="D25" s="98"/>
      <c r="E25" s="98"/>
      <c r="F25" s="98"/>
      <c r="G25" s="98"/>
      <c r="H25" s="98"/>
      <c r="I25" s="98"/>
      <c r="J25" s="98"/>
      <c r="K25" s="98"/>
      <c r="L25" s="98"/>
      <c r="M25" s="98"/>
    </row>
    <row r="26" ht="14.95" spans="1:13">
      <c r="A26" s="98"/>
      <c r="B26" s="98"/>
      <c r="C26" s="98"/>
      <c r="D26" s="98"/>
      <c r="E26" s="98"/>
      <c r="F26" s="98"/>
      <c r="G26" s="98"/>
      <c r="H26" s="98"/>
      <c r="I26" s="98"/>
      <c r="J26" s="98"/>
      <c r="K26" s="98"/>
      <c r="L26" s="98"/>
      <c r="M26" s="98"/>
    </row>
    <row r="27" ht="14.95" spans="1:13">
      <c r="A27" s="98" t="s">
        <v>29</v>
      </c>
      <c r="B27" s="98"/>
      <c r="C27" s="98"/>
      <c r="D27" s="98"/>
      <c r="E27" s="98"/>
      <c r="F27" s="98" t="s">
        <v>30</v>
      </c>
      <c r="G27" s="98" t="s">
        <v>31</v>
      </c>
      <c r="H27" s="98"/>
      <c r="I27" s="98"/>
      <c r="J27" s="98"/>
      <c r="K27" s="98"/>
      <c r="L27" s="98"/>
      <c r="M27" s="98"/>
    </row>
    <row r="28" ht="14.95" spans="1:13">
      <c r="A28" s="98"/>
      <c r="B28" s="98"/>
      <c r="C28" s="98"/>
      <c r="D28" s="98"/>
      <c r="E28" s="98"/>
      <c r="F28" s="98"/>
      <c r="G28" s="98"/>
      <c r="H28" s="98"/>
      <c r="I28" s="98"/>
      <c r="J28" s="98"/>
      <c r="K28" s="98"/>
      <c r="L28" s="98"/>
      <c r="M28" s="98"/>
    </row>
    <row r="29" ht="14.95" spans="1:13">
      <c r="A29" s="98"/>
      <c r="B29" s="98"/>
      <c r="C29" s="98"/>
      <c r="D29" s="98"/>
      <c r="E29" s="98"/>
      <c r="F29" s="98"/>
      <c r="G29" s="98"/>
      <c r="H29" s="98"/>
      <c r="I29" s="98"/>
      <c r="J29" s="98"/>
      <c r="K29" s="98"/>
      <c r="L29" s="98"/>
      <c r="M29" s="98"/>
    </row>
    <row r="30" ht="15.45" spans="1:13">
      <c r="A30" s="99" t="s">
        <v>32</v>
      </c>
      <c r="B30" s="98"/>
      <c r="C30" s="98"/>
      <c r="D30" s="98"/>
      <c r="E30" s="98"/>
      <c r="F30" s="98"/>
      <c r="G30" s="98"/>
      <c r="H30" s="98"/>
      <c r="I30" s="98"/>
      <c r="J30" s="98"/>
      <c r="K30" s="98"/>
      <c r="L30" s="98"/>
      <c r="M30" s="98"/>
    </row>
    <row r="31" ht="14.95" spans="1:13">
      <c r="A31" s="76">
        <v>1</v>
      </c>
      <c r="B31" s="98" t="s">
        <v>33</v>
      </c>
      <c r="C31" s="98"/>
      <c r="D31" s="98"/>
      <c r="E31" s="98"/>
      <c r="F31" s="98"/>
      <c r="G31" s="98"/>
      <c r="H31" s="98"/>
      <c r="I31" s="98"/>
      <c r="J31" s="98"/>
      <c r="K31" s="98"/>
      <c r="L31" s="98"/>
      <c r="M31" s="98"/>
    </row>
    <row r="32" ht="14.95" spans="1:13">
      <c r="A32" s="76"/>
      <c r="B32" s="98" t="s">
        <v>34</v>
      </c>
      <c r="C32" s="98"/>
      <c r="D32" s="98"/>
      <c r="E32" s="98"/>
      <c r="F32" s="98"/>
      <c r="G32" s="98"/>
      <c r="H32" s="98"/>
      <c r="I32" s="98"/>
      <c r="J32" s="98"/>
      <c r="K32" s="98"/>
      <c r="L32" s="98"/>
      <c r="M32" s="98"/>
    </row>
    <row r="33" ht="14.95" spans="1:13">
      <c r="A33" s="76"/>
      <c r="B33" s="98" t="s">
        <v>35</v>
      </c>
      <c r="C33" s="98"/>
      <c r="D33" s="98"/>
      <c r="E33" s="98"/>
      <c r="F33" s="98"/>
      <c r="G33" s="98"/>
      <c r="H33" s="98"/>
      <c r="I33" s="98"/>
      <c r="J33" s="98"/>
      <c r="K33" s="98"/>
      <c r="L33" s="98"/>
      <c r="M33" s="98"/>
    </row>
    <row r="34" ht="14.95" spans="1:13">
      <c r="A34" s="76">
        <v>2</v>
      </c>
      <c r="B34" s="100" t="s">
        <v>36</v>
      </c>
      <c r="C34" s="100"/>
      <c r="D34" s="100"/>
      <c r="E34" s="100"/>
      <c r="F34" s="100"/>
      <c r="G34" s="100"/>
      <c r="H34" s="100"/>
      <c r="I34" s="100"/>
      <c r="J34" s="100"/>
      <c r="K34" s="100"/>
      <c r="L34" s="100"/>
      <c r="M34" s="100"/>
    </row>
    <row r="35" ht="14.95" spans="1:13">
      <c r="A35" s="98"/>
      <c r="B35" s="98" t="s">
        <v>37</v>
      </c>
      <c r="C35" s="98"/>
      <c r="D35" s="98"/>
      <c r="E35" s="98"/>
      <c r="F35" s="98"/>
      <c r="G35" s="98"/>
      <c r="H35" s="98"/>
      <c r="I35" s="98"/>
      <c r="J35" s="98"/>
      <c r="K35" s="98"/>
      <c r="L35" s="98"/>
      <c r="M35" s="98"/>
    </row>
    <row r="36" ht="14.95" spans="1:13">
      <c r="A36" s="76">
        <v>3</v>
      </c>
      <c r="B36" s="98" t="s">
        <v>38</v>
      </c>
      <c r="C36" s="98"/>
      <c r="D36" s="98"/>
      <c r="E36" s="98"/>
      <c r="F36" s="98"/>
      <c r="G36" s="98"/>
      <c r="H36" s="98"/>
      <c r="I36" s="98"/>
      <c r="J36" s="98"/>
      <c r="K36" s="98"/>
      <c r="L36" s="98"/>
      <c r="M36" s="98"/>
    </row>
    <row r="37" ht="14.95" spans="1:13">
      <c r="A37" s="98"/>
      <c r="B37" s="98" t="s">
        <v>39</v>
      </c>
      <c r="C37" s="98"/>
      <c r="D37" s="98"/>
      <c r="E37" s="98"/>
      <c r="F37" s="98"/>
      <c r="G37" s="98"/>
      <c r="H37" s="98"/>
      <c r="I37" s="98"/>
      <c r="J37" s="98"/>
      <c r="K37" s="98"/>
      <c r="L37" s="98"/>
      <c r="M37" s="98"/>
    </row>
    <row r="38" ht="14.95" spans="1:13">
      <c r="A38" s="76">
        <v>4</v>
      </c>
      <c r="B38" s="98" t="s">
        <v>40</v>
      </c>
      <c r="C38" s="98"/>
      <c r="D38" s="98"/>
      <c r="E38" s="98"/>
      <c r="F38" s="98"/>
      <c r="G38" s="98"/>
      <c r="H38" s="98"/>
      <c r="I38" s="98"/>
      <c r="J38" s="98"/>
      <c r="K38" s="98"/>
      <c r="L38" s="98"/>
      <c r="M38" s="98"/>
    </row>
    <row r="39" ht="15.45" spans="1:13">
      <c r="A39" s="99" t="s">
        <v>41</v>
      </c>
      <c r="B39" s="98"/>
      <c r="C39" s="98"/>
      <c r="D39" s="98"/>
      <c r="E39" s="98"/>
      <c r="F39" s="98"/>
      <c r="G39" s="98"/>
      <c r="H39" s="98"/>
      <c r="I39" s="98"/>
      <c r="J39" s="98"/>
      <c r="K39" s="98"/>
      <c r="L39" s="98"/>
      <c r="M39" s="98"/>
    </row>
    <row r="40" ht="14.95" spans="1:13">
      <c r="A40" s="76">
        <v>1</v>
      </c>
      <c r="B40" s="101" t="s">
        <v>42</v>
      </c>
      <c r="C40" s="101"/>
      <c r="D40" s="101"/>
      <c r="E40" s="101"/>
      <c r="F40" s="101"/>
      <c r="G40" s="101"/>
      <c r="H40" s="101"/>
      <c r="I40" s="101"/>
      <c r="J40" s="101"/>
      <c r="K40" s="101"/>
      <c r="L40" s="101"/>
      <c r="M40" s="101"/>
    </row>
    <row r="41" ht="14.95" spans="1:13">
      <c r="A41" s="76"/>
      <c r="B41" s="101" t="s">
        <v>43</v>
      </c>
      <c r="C41" s="101"/>
      <c r="D41" s="101"/>
      <c r="E41" s="101"/>
      <c r="F41" s="101"/>
      <c r="G41" s="101"/>
      <c r="H41" s="101"/>
      <c r="I41" s="101"/>
      <c r="J41" s="101"/>
      <c r="K41" s="101"/>
      <c r="L41" s="101"/>
      <c r="M41" s="101"/>
    </row>
    <row r="42" ht="14.95" spans="1:13">
      <c r="A42" s="76">
        <v>2</v>
      </c>
      <c r="B42" s="98" t="s">
        <v>44</v>
      </c>
      <c r="C42" s="98"/>
      <c r="D42" s="98"/>
      <c r="E42" s="98"/>
      <c r="F42" s="98"/>
      <c r="G42" s="98"/>
      <c r="H42" s="98"/>
      <c r="I42" s="98"/>
      <c r="J42" s="98"/>
      <c r="K42" s="98"/>
      <c r="L42" s="98"/>
      <c r="M42" s="98"/>
    </row>
    <row r="43" ht="14.95" spans="1:13">
      <c r="A43" s="76"/>
      <c r="B43" s="98" t="s">
        <v>45</v>
      </c>
      <c r="C43" s="98"/>
      <c r="D43" s="98"/>
      <c r="E43" s="98"/>
      <c r="F43" s="98"/>
      <c r="G43" s="98"/>
      <c r="H43" s="98"/>
      <c r="I43" s="98"/>
      <c r="J43" s="98"/>
      <c r="K43" s="98"/>
      <c r="L43" s="98"/>
      <c r="M43" s="98"/>
    </row>
    <row r="44" ht="14.95" spans="1:13">
      <c r="A44" s="76"/>
      <c r="B44" s="101" t="s">
        <v>46</v>
      </c>
      <c r="C44" s="101"/>
      <c r="D44" s="101"/>
      <c r="E44" s="101"/>
      <c r="F44" s="101"/>
      <c r="G44" s="101"/>
      <c r="H44" s="101"/>
      <c r="I44" s="101"/>
      <c r="J44" s="101"/>
      <c r="K44" s="101"/>
      <c r="L44" s="101"/>
      <c r="M44" s="101"/>
    </row>
    <row r="45" ht="14.95" spans="1:13">
      <c r="A45" s="76">
        <v>3</v>
      </c>
      <c r="B45" s="98" t="s">
        <v>47</v>
      </c>
      <c r="C45" s="98"/>
      <c r="D45" s="98"/>
      <c r="E45" s="98"/>
      <c r="F45" s="98"/>
      <c r="G45" s="98"/>
      <c r="H45" s="98"/>
      <c r="I45" s="98"/>
      <c r="J45" s="98"/>
      <c r="K45" s="98"/>
      <c r="L45" s="98"/>
      <c r="M45" s="98"/>
    </row>
    <row r="46" ht="14.95" spans="1:13">
      <c r="A46" s="98"/>
      <c r="B46" s="98" t="s">
        <v>48</v>
      </c>
      <c r="C46" s="98"/>
      <c r="D46" s="98"/>
      <c r="E46" s="98"/>
      <c r="F46" s="98"/>
      <c r="G46" s="98"/>
      <c r="H46" s="98"/>
      <c r="I46" s="98"/>
      <c r="J46" s="98"/>
      <c r="K46" s="98"/>
      <c r="L46" s="98"/>
      <c r="M46" s="98"/>
    </row>
    <row r="47" ht="14.95" spans="1:13">
      <c r="A47" s="76">
        <v>4</v>
      </c>
      <c r="B47" s="98" t="s">
        <v>49</v>
      </c>
      <c r="C47" s="98"/>
      <c r="D47" s="98"/>
      <c r="E47" s="98"/>
      <c r="F47" s="98"/>
      <c r="G47" s="98"/>
      <c r="H47" s="98"/>
      <c r="I47" s="98"/>
      <c r="J47" s="98"/>
      <c r="K47" s="98"/>
      <c r="L47" s="98"/>
      <c r="M47" s="98"/>
    </row>
    <row r="48" ht="14.95" spans="1:13">
      <c r="A48" s="98"/>
      <c r="B48" s="98"/>
      <c r="C48" s="98"/>
      <c r="D48" s="98"/>
      <c r="E48" s="98"/>
      <c r="F48" s="98"/>
      <c r="G48" s="98"/>
      <c r="H48" s="98"/>
      <c r="I48" s="98"/>
      <c r="J48" s="98"/>
      <c r="K48" s="98"/>
      <c r="L48" s="98"/>
      <c r="M48" s="98"/>
    </row>
    <row r="49" ht="14.95" spans="1:13">
      <c r="A49" s="98"/>
      <c r="B49" s="98"/>
      <c r="C49" s="98"/>
      <c r="D49" s="98"/>
      <c r="E49" s="98"/>
      <c r="F49" s="98"/>
      <c r="G49" s="98"/>
      <c r="H49" s="98"/>
      <c r="I49" s="98"/>
      <c r="J49" s="98"/>
      <c r="K49" s="98"/>
      <c r="L49" s="98"/>
      <c r="M49" s="98"/>
    </row>
    <row r="50" ht="14.95" spans="1:13">
      <c r="A50" s="98"/>
      <c r="B50" s="98"/>
      <c r="C50" s="98"/>
      <c r="D50" s="98"/>
      <c r="E50" s="98"/>
      <c r="F50" s="98"/>
      <c r="G50" s="98"/>
      <c r="H50" s="98"/>
      <c r="I50" s="98"/>
      <c r="J50" s="98"/>
      <c r="K50" s="98"/>
      <c r="L50" s="98"/>
      <c r="M50" s="98"/>
    </row>
    <row r="51" ht="14.95" spans="1:13">
      <c r="A51" s="98"/>
      <c r="B51" s="98"/>
      <c r="C51" s="98"/>
      <c r="D51" s="98"/>
      <c r="E51" s="98"/>
      <c r="F51" s="98"/>
      <c r="G51" s="98"/>
      <c r="H51" s="98"/>
      <c r="I51" s="98"/>
      <c r="J51" s="98"/>
      <c r="K51" s="98"/>
      <c r="L51" s="98"/>
      <c r="M51" s="98"/>
    </row>
    <row r="52" ht="14.95" spans="1:13">
      <c r="A52" s="98"/>
      <c r="B52" s="98"/>
      <c r="C52" s="98"/>
      <c r="D52" s="98"/>
      <c r="E52" s="98"/>
      <c r="F52" s="98"/>
      <c r="G52" s="98"/>
      <c r="H52" s="98"/>
      <c r="I52" s="98"/>
      <c r="J52" s="98"/>
      <c r="K52" s="98"/>
      <c r="L52" s="98"/>
      <c r="M52" s="98"/>
    </row>
  </sheetData>
  <mergeCells count="28">
    <mergeCell ref="A1:M1"/>
    <mergeCell ref="K3:M3"/>
    <mergeCell ref="K4:M4"/>
    <mergeCell ref="K5:M5"/>
    <mergeCell ref="K7:M7"/>
    <mergeCell ref="K8:M8"/>
    <mergeCell ref="K9:M9"/>
    <mergeCell ref="K10:M10"/>
    <mergeCell ref="K11:M11"/>
    <mergeCell ref="K12:M12"/>
    <mergeCell ref="K13:M13"/>
    <mergeCell ref="D15:I15"/>
    <mergeCell ref="K15:M15"/>
    <mergeCell ref="D16:I16"/>
    <mergeCell ref="K16:M16"/>
    <mergeCell ref="D17:I17"/>
    <mergeCell ref="K17:M17"/>
    <mergeCell ref="K18:M18"/>
    <mergeCell ref="A19:M19"/>
    <mergeCell ref="A20:M20"/>
    <mergeCell ref="A21:M21"/>
    <mergeCell ref="A22:M22"/>
    <mergeCell ref="A23:M23"/>
    <mergeCell ref="A24:M24"/>
    <mergeCell ref="B34:M34"/>
    <mergeCell ref="B40:M40"/>
    <mergeCell ref="B41:M41"/>
    <mergeCell ref="B44:M44"/>
  </mergeCells>
  <dataValidations count="1">
    <dataValidation type="list" showInputMessage="1" showErrorMessage="1" sqref="J16">
      <formula1>"NA,0%,2%,3%,4%,6%,11%,13%,17%"</formula1>
    </dataValidation>
  </dataValidations>
  <hyperlinks>
    <hyperlink ref="K13" r:id="rId1" display="lisitian@cct.cn" tooltip="mailto:lisitian@cct.cn"/>
  </hyperlinks>
  <pageMargins left="0.7" right="0.7" top="0.75" bottom="0.75" header="0.3" footer="0.3"/>
  <pageSetup paperSize="9" scale="5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2"/>
  <sheetViews>
    <sheetView zoomScale="50" zoomScaleNormal="50" workbookViewId="0">
      <pane ySplit="2" topLeftCell="A21" activePane="bottomLeft" state="frozen"/>
      <selection/>
      <selection pane="bottomLeft" activeCell="I37" sqref="I37"/>
    </sheetView>
  </sheetViews>
  <sheetFormatPr defaultColWidth="46.7672413793103" defaultRowHeight="17.35"/>
  <cols>
    <col min="1" max="1" width="18.4568965517241" style="1" customWidth="1"/>
    <col min="2" max="2" width="50.7672413793103" style="2" customWidth="1"/>
    <col min="3" max="3" width="18.7672413793103" style="3" customWidth="1"/>
    <col min="4" max="4" width="21.0775862068966" style="3" customWidth="1"/>
    <col min="5" max="5" width="20.0775862068966" style="3" customWidth="1"/>
    <col min="6" max="6" width="8.45689655172414" style="3" customWidth="1"/>
    <col min="7" max="7" width="17" style="4" customWidth="1"/>
    <col min="8" max="8" width="20.4568965517241" style="5" customWidth="1"/>
    <col min="9" max="9" width="91.4568965517241" style="2" customWidth="1"/>
    <col min="10" max="32" width="9.30172413793103" style="2" customWidth="1"/>
    <col min="33" max="16384" width="46.7672413793103" style="2"/>
  </cols>
  <sheetData>
    <row r="1" ht="31.5" customHeight="1" spans="1:9">
      <c r="A1" s="6" t="s">
        <v>50</v>
      </c>
      <c r="B1" s="6"/>
      <c r="C1" s="6"/>
      <c r="D1" s="6"/>
      <c r="E1" s="6"/>
      <c r="F1" s="6"/>
      <c r="G1" s="6"/>
      <c r="H1" s="6"/>
      <c r="I1" s="6"/>
    </row>
    <row r="2" ht="31.5" customHeight="1" spans="1:9">
      <c r="A2" s="7"/>
      <c r="B2" s="8" t="s">
        <v>51</v>
      </c>
      <c r="C2" s="9"/>
      <c r="D2" s="9"/>
      <c r="E2" s="9"/>
      <c r="F2" s="9"/>
      <c r="G2" s="10"/>
      <c r="H2" s="11">
        <f>H14+H25+H40+H49+H57+H63+H70</f>
        <v>27318</v>
      </c>
      <c r="I2" s="62"/>
    </row>
    <row r="3" ht="16.95" customHeight="1" spans="1:9">
      <c r="A3" s="12" t="s">
        <v>52</v>
      </c>
      <c r="B3" s="12" t="s">
        <v>53</v>
      </c>
      <c r="C3" s="13" t="s">
        <v>54</v>
      </c>
      <c r="D3" s="13" t="s">
        <v>55</v>
      </c>
      <c r="E3" s="14" t="s">
        <v>56</v>
      </c>
      <c r="F3" s="14" t="s">
        <v>57</v>
      </c>
      <c r="G3" s="15" t="s">
        <v>58</v>
      </c>
      <c r="H3" s="16" t="s">
        <v>59</v>
      </c>
      <c r="I3" s="16" t="s">
        <v>60</v>
      </c>
    </row>
    <row r="4" ht="37.1" customHeight="1" outlineLevel="1" spans="1:9">
      <c r="A4" s="17"/>
      <c r="B4" s="18" t="s">
        <v>61</v>
      </c>
      <c r="C4" s="19"/>
      <c r="D4" s="19"/>
      <c r="E4" s="19"/>
      <c r="F4" s="19"/>
      <c r="G4" s="20"/>
      <c r="H4" s="21"/>
      <c r="I4" s="63"/>
    </row>
    <row r="5" ht="37.1" customHeight="1" outlineLevel="2" spans="1:9">
      <c r="A5" s="22"/>
      <c r="B5" s="23" t="s">
        <v>62</v>
      </c>
      <c r="C5" s="24"/>
      <c r="D5" s="24"/>
      <c r="E5" s="25"/>
      <c r="F5" s="24"/>
      <c r="G5" s="26"/>
      <c r="H5" s="27"/>
      <c r="I5" s="64"/>
    </row>
    <row r="6" ht="39" customHeight="1" outlineLevel="2" spans="1:9">
      <c r="A6" s="28" t="s">
        <v>63</v>
      </c>
      <c r="B6" s="29" t="s">
        <v>64</v>
      </c>
      <c r="C6" s="30" t="s">
        <v>65</v>
      </c>
      <c r="D6" s="30">
        <v>1</v>
      </c>
      <c r="E6" s="30">
        <v>1</v>
      </c>
      <c r="F6" s="30">
        <v>2</v>
      </c>
      <c r="G6" s="31">
        <v>1200</v>
      </c>
      <c r="H6" s="32">
        <f>D6*E6*F6*G6</f>
        <v>2400</v>
      </c>
      <c r="I6" s="65"/>
    </row>
    <row r="7" ht="37.1" customHeight="1" outlineLevel="2" spans="1:9">
      <c r="A7" s="28" t="s">
        <v>66</v>
      </c>
      <c r="B7" s="29" t="s">
        <v>67</v>
      </c>
      <c r="C7" s="30" t="s">
        <v>65</v>
      </c>
      <c r="D7" s="30"/>
      <c r="E7" s="30"/>
      <c r="F7" s="30"/>
      <c r="G7" s="31"/>
      <c r="H7" s="32">
        <f>D7*E7*F7*G7</f>
        <v>0</v>
      </c>
      <c r="I7" s="65"/>
    </row>
    <row r="8" ht="37.1" customHeight="1" outlineLevel="2" spans="1:9">
      <c r="A8" s="28" t="s">
        <v>68</v>
      </c>
      <c r="B8" s="29" t="s">
        <v>69</v>
      </c>
      <c r="C8" s="30" t="s">
        <v>65</v>
      </c>
      <c r="D8" s="30">
        <v>1</v>
      </c>
      <c r="E8" s="30">
        <v>1</v>
      </c>
      <c r="F8" s="30">
        <v>3</v>
      </c>
      <c r="G8" s="33">
        <v>1000</v>
      </c>
      <c r="H8" s="32">
        <f>D8*E8*F8*G8</f>
        <v>3000</v>
      </c>
      <c r="I8" s="65" t="s">
        <v>70</v>
      </c>
    </row>
    <row r="9" ht="37.1" customHeight="1" outlineLevel="1" spans="1:9">
      <c r="A9" s="34" t="s">
        <v>71</v>
      </c>
      <c r="B9" s="35" t="s">
        <v>72</v>
      </c>
      <c r="C9" s="36"/>
      <c r="D9" s="36"/>
      <c r="E9" s="37"/>
      <c r="F9" s="37"/>
      <c r="G9" s="38"/>
      <c r="H9" s="39">
        <f>SUM(H6:H8)</f>
        <v>5400</v>
      </c>
      <c r="I9" s="66"/>
    </row>
    <row r="10" ht="37.1" customHeight="1" outlineLevel="2" spans="1:9">
      <c r="A10" s="22"/>
      <c r="B10" s="23" t="s">
        <v>73</v>
      </c>
      <c r="C10" s="24"/>
      <c r="D10" s="24"/>
      <c r="E10" s="25"/>
      <c r="F10" s="24"/>
      <c r="G10" s="26"/>
      <c r="H10" s="27"/>
      <c r="I10" s="27"/>
    </row>
    <row r="11" ht="37.1" customHeight="1" outlineLevel="2" spans="1:9">
      <c r="A11" s="40" t="s">
        <v>74</v>
      </c>
      <c r="B11" s="29" t="s">
        <v>75</v>
      </c>
      <c r="C11" s="30" t="s">
        <v>65</v>
      </c>
      <c r="D11" s="30">
        <v>1</v>
      </c>
      <c r="E11" s="30">
        <v>2</v>
      </c>
      <c r="F11" s="30">
        <v>1</v>
      </c>
      <c r="G11" s="31"/>
      <c r="H11" s="41">
        <f>D11*E11*F11*G11</f>
        <v>0</v>
      </c>
      <c r="I11" s="65"/>
    </row>
    <row r="12" ht="37.1" customHeight="1" outlineLevel="2" spans="1:9">
      <c r="A12" s="40" t="s">
        <v>76</v>
      </c>
      <c r="B12" s="29" t="s">
        <v>14</v>
      </c>
      <c r="C12" s="30" t="s">
        <v>65</v>
      </c>
      <c r="D12" s="30">
        <v>1</v>
      </c>
      <c r="E12" s="30">
        <v>1</v>
      </c>
      <c r="F12" s="30">
        <v>1</v>
      </c>
      <c r="G12" s="31"/>
      <c r="H12" s="41">
        <f>D12*E12*F12*G12</f>
        <v>0</v>
      </c>
      <c r="I12" s="65"/>
    </row>
    <row r="13" ht="37.1" customHeight="1" outlineLevel="1" spans="1:9">
      <c r="A13" s="34" t="s">
        <v>77</v>
      </c>
      <c r="B13" s="35" t="s">
        <v>78</v>
      </c>
      <c r="C13" s="36"/>
      <c r="D13" s="36"/>
      <c r="E13" s="37"/>
      <c r="F13" s="37"/>
      <c r="G13" s="38"/>
      <c r="H13" s="39">
        <f>SUM(H11:H12)</f>
        <v>0</v>
      </c>
      <c r="I13" s="66"/>
    </row>
    <row r="14" ht="37.1" customHeight="1" spans="1:9">
      <c r="A14" s="17" t="s">
        <v>79</v>
      </c>
      <c r="B14" s="18" t="s">
        <v>80</v>
      </c>
      <c r="C14" s="19"/>
      <c r="D14" s="19"/>
      <c r="E14" s="19"/>
      <c r="F14" s="19"/>
      <c r="G14" s="20"/>
      <c r="H14" s="21">
        <f>H9+H13</f>
        <v>5400</v>
      </c>
      <c r="I14" s="63"/>
    </row>
    <row r="15" ht="37.1" customHeight="1"/>
    <row r="16" ht="37.1" customHeight="1" outlineLevel="1" spans="1:9">
      <c r="A16" s="17"/>
      <c r="B16" s="18" t="s">
        <v>81</v>
      </c>
      <c r="C16" s="19"/>
      <c r="D16" s="19"/>
      <c r="E16" s="19"/>
      <c r="F16" s="19"/>
      <c r="G16" s="20"/>
      <c r="H16" s="21"/>
      <c r="I16" s="63"/>
    </row>
    <row r="17" ht="37.1" customHeight="1" outlineLevel="1" spans="1:9">
      <c r="A17" s="12" t="s">
        <v>52</v>
      </c>
      <c r="B17" s="12" t="s">
        <v>53</v>
      </c>
      <c r="C17" s="13" t="s">
        <v>54</v>
      </c>
      <c r="D17" s="13" t="s">
        <v>55</v>
      </c>
      <c r="E17" s="14" t="s">
        <v>56</v>
      </c>
      <c r="F17" s="14" t="s">
        <v>57</v>
      </c>
      <c r="G17" s="15" t="s">
        <v>58</v>
      </c>
      <c r="H17" s="16" t="s">
        <v>59</v>
      </c>
      <c r="I17" s="16" t="s">
        <v>82</v>
      </c>
    </row>
    <row r="18" ht="37.1" customHeight="1" outlineLevel="2" spans="1:9">
      <c r="A18" s="22"/>
      <c r="B18" s="23" t="s">
        <v>83</v>
      </c>
      <c r="C18" s="24"/>
      <c r="D18" s="24"/>
      <c r="E18" s="25"/>
      <c r="F18" s="24"/>
      <c r="G18" s="26"/>
      <c r="H18" s="27"/>
      <c r="I18" s="64" t="s">
        <v>84</v>
      </c>
    </row>
    <row r="19" ht="37.1" customHeight="1" outlineLevel="2" spans="1:9">
      <c r="A19" s="28" t="s">
        <v>85</v>
      </c>
      <c r="B19" s="29" t="s">
        <v>86</v>
      </c>
      <c r="C19" s="30" t="s">
        <v>87</v>
      </c>
      <c r="D19" s="30">
        <v>1</v>
      </c>
      <c r="E19" s="30">
        <v>1</v>
      </c>
      <c r="F19" s="30">
        <v>1</v>
      </c>
      <c r="G19" s="42"/>
      <c r="H19" s="43">
        <f t="shared" ref="H19:H23" si="0">D19*E19*F19*G19</f>
        <v>0</v>
      </c>
      <c r="I19" s="65"/>
    </row>
    <row r="20" ht="37.1" customHeight="1" outlineLevel="2" spans="1:9">
      <c r="A20" s="28" t="s">
        <v>88</v>
      </c>
      <c r="B20" s="29" t="s">
        <v>89</v>
      </c>
      <c r="C20" s="30" t="s">
        <v>87</v>
      </c>
      <c r="D20" s="30">
        <v>1</v>
      </c>
      <c r="E20" s="30">
        <v>1</v>
      </c>
      <c r="F20" s="30">
        <v>1</v>
      </c>
      <c r="G20" s="42"/>
      <c r="H20" s="43">
        <f t="shared" si="0"/>
        <v>0</v>
      </c>
      <c r="I20" s="65"/>
    </row>
    <row r="21" ht="37.1" customHeight="1" outlineLevel="2" spans="1:9">
      <c r="A21" s="28" t="s">
        <v>90</v>
      </c>
      <c r="B21" s="29" t="s">
        <v>91</v>
      </c>
      <c r="C21" s="30" t="s">
        <v>92</v>
      </c>
      <c r="D21" s="44">
        <v>1</v>
      </c>
      <c r="E21" s="30">
        <v>1</v>
      </c>
      <c r="F21" s="30">
        <v>2</v>
      </c>
      <c r="G21" s="42"/>
      <c r="H21" s="43">
        <f t="shared" si="0"/>
        <v>0</v>
      </c>
      <c r="I21" s="65"/>
    </row>
    <row r="22" ht="37.1" customHeight="1" outlineLevel="2" spans="1:9">
      <c r="A22" s="28" t="s">
        <v>93</v>
      </c>
      <c r="B22" s="29" t="s">
        <v>94</v>
      </c>
      <c r="C22" s="30" t="s">
        <v>92</v>
      </c>
      <c r="D22" s="44">
        <v>1</v>
      </c>
      <c r="E22" s="30">
        <v>1</v>
      </c>
      <c r="F22" s="30">
        <v>2</v>
      </c>
      <c r="G22" s="42"/>
      <c r="H22" s="43">
        <f t="shared" si="0"/>
        <v>0</v>
      </c>
      <c r="I22" s="65"/>
    </row>
    <row r="23" ht="37.1" customHeight="1" outlineLevel="2" spans="1:9">
      <c r="A23" s="28" t="s">
        <v>95</v>
      </c>
      <c r="B23" s="29" t="s">
        <v>96</v>
      </c>
      <c r="C23" s="30" t="s">
        <v>97</v>
      </c>
      <c r="D23" s="44">
        <v>1</v>
      </c>
      <c r="E23" s="30">
        <v>1</v>
      </c>
      <c r="F23" s="30">
        <v>1</v>
      </c>
      <c r="G23" s="42">
        <v>150</v>
      </c>
      <c r="H23" s="43">
        <f t="shared" si="0"/>
        <v>150</v>
      </c>
      <c r="I23" s="65" t="s">
        <v>98</v>
      </c>
    </row>
    <row r="24" ht="37.1" customHeight="1" outlineLevel="1" spans="1:9">
      <c r="A24" s="22" t="s">
        <v>99</v>
      </c>
      <c r="B24" s="23" t="s">
        <v>100</v>
      </c>
      <c r="C24" s="24"/>
      <c r="D24" s="24"/>
      <c r="E24" s="25"/>
      <c r="F24" s="24"/>
      <c r="G24" s="26"/>
      <c r="H24" s="27">
        <f>SUM(H19:H23)</f>
        <v>150</v>
      </c>
      <c r="I24" s="66"/>
    </row>
    <row r="25" ht="37.1" customHeight="1" spans="1:9">
      <c r="A25" s="17" t="s">
        <v>101</v>
      </c>
      <c r="B25" s="18" t="s">
        <v>102</v>
      </c>
      <c r="C25" s="19"/>
      <c r="D25" s="19"/>
      <c r="E25" s="19"/>
      <c r="F25" s="19"/>
      <c r="G25" s="20"/>
      <c r="H25" s="45">
        <f>H24</f>
        <v>150</v>
      </c>
      <c r="I25" s="63"/>
    </row>
    <row r="26" ht="37.1" customHeight="1"/>
    <row r="27" ht="37.1" customHeight="1" outlineLevel="1" spans="1:9">
      <c r="A27" s="17"/>
      <c r="B27" s="18" t="s">
        <v>103</v>
      </c>
      <c r="C27" s="19"/>
      <c r="D27" s="19"/>
      <c r="E27" s="19"/>
      <c r="F27" s="19"/>
      <c r="G27" s="20"/>
      <c r="H27" s="21"/>
      <c r="I27" s="63"/>
    </row>
    <row r="28" ht="37.1" customHeight="1" outlineLevel="1" spans="1:9">
      <c r="A28" s="12" t="s">
        <v>52</v>
      </c>
      <c r="B28" s="12" t="s">
        <v>53</v>
      </c>
      <c r="C28" s="13" t="s">
        <v>54</v>
      </c>
      <c r="D28" s="13" t="s">
        <v>55</v>
      </c>
      <c r="E28" s="14" t="s">
        <v>56</v>
      </c>
      <c r="F28" s="14" t="s">
        <v>57</v>
      </c>
      <c r="G28" s="15" t="s">
        <v>58</v>
      </c>
      <c r="H28" s="16" t="s">
        <v>59</v>
      </c>
      <c r="I28" s="16" t="s">
        <v>104</v>
      </c>
    </row>
    <row r="29" ht="37.1" customHeight="1" outlineLevel="2" spans="1:9">
      <c r="A29" s="22"/>
      <c r="B29" s="23" t="s">
        <v>105</v>
      </c>
      <c r="C29" s="24"/>
      <c r="D29" s="24"/>
      <c r="E29" s="25"/>
      <c r="F29" s="24"/>
      <c r="G29" s="26"/>
      <c r="H29" s="27"/>
      <c r="I29" s="64"/>
    </row>
    <row r="30" ht="37.1" customHeight="1" outlineLevel="2" spans="1:9">
      <c r="A30" s="28" t="s">
        <v>106</v>
      </c>
      <c r="B30" s="29" t="s">
        <v>107</v>
      </c>
      <c r="C30" s="30" t="s">
        <v>97</v>
      </c>
      <c r="D30" s="46"/>
      <c r="E30" s="47"/>
      <c r="F30" s="30"/>
      <c r="G30" s="42"/>
      <c r="H30" s="43">
        <f>D30*E30*F30*G30</f>
        <v>0</v>
      </c>
      <c r="I30" s="67"/>
    </row>
    <row r="31" ht="37.1" customHeight="1" outlineLevel="1" spans="1:9">
      <c r="A31" s="34" t="s">
        <v>108</v>
      </c>
      <c r="B31" s="35" t="s">
        <v>109</v>
      </c>
      <c r="C31" s="36"/>
      <c r="D31" s="36"/>
      <c r="E31" s="37"/>
      <c r="F31" s="37"/>
      <c r="G31" s="38"/>
      <c r="H31" s="39">
        <f>SUM(H30:H30)</f>
        <v>0</v>
      </c>
      <c r="I31" s="66"/>
    </row>
    <row r="32" ht="37.1" customHeight="1" outlineLevel="2" spans="1:9">
      <c r="A32" s="22"/>
      <c r="B32" s="23" t="s">
        <v>110</v>
      </c>
      <c r="C32" s="24"/>
      <c r="D32" s="24"/>
      <c r="E32" s="25"/>
      <c r="F32" s="24"/>
      <c r="G32" s="15" t="s">
        <v>58</v>
      </c>
      <c r="H32" s="27"/>
      <c r="I32" s="64"/>
    </row>
    <row r="33" ht="37.1" customHeight="1" outlineLevel="2" spans="1:9">
      <c r="A33" s="28" t="s">
        <v>111</v>
      </c>
      <c r="B33" s="29" t="s">
        <v>112</v>
      </c>
      <c r="C33" s="30" t="s">
        <v>97</v>
      </c>
      <c r="D33" s="30">
        <v>1</v>
      </c>
      <c r="E33" s="30">
        <v>1</v>
      </c>
      <c r="F33" s="30">
        <v>1</v>
      </c>
      <c r="G33" s="42"/>
      <c r="H33" s="43">
        <f t="shared" ref="H33:H38" si="1">D33*E33*F33*G33</f>
        <v>0</v>
      </c>
      <c r="I33" s="67" t="s">
        <v>113</v>
      </c>
    </row>
    <row r="34" ht="37.1" customHeight="1" outlineLevel="2" spans="1:9">
      <c r="A34" s="28" t="s">
        <v>114</v>
      </c>
      <c r="B34" s="29" t="s">
        <v>115</v>
      </c>
      <c r="C34" s="30" t="s">
        <v>97</v>
      </c>
      <c r="D34" s="30">
        <v>1</v>
      </c>
      <c r="E34" s="30">
        <v>2</v>
      </c>
      <c r="F34" s="30">
        <v>1</v>
      </c>
      <c r="G34" s="42"/>
      <c r="H34" s="43">
        <f t="shared" si="1"/>
        <v>0</v>
      </c>
      <c r="I34" s="48" t="s">
        <v>116</v>
      </c>
    </row>
    <row r="35" ht="37.1" customHeight="1" outlineLevel="2" spans="1:9">
      <c r="A35" s="28" t="s">
        <v>117</v>
      </c>
      <c r="B35" s="29" t="s">
        <v>118</v>
      </c>
      <c r="C35" s="30" t="s">
        <v>119</v>
      </c>
      <c r="D35" s="30">
        <v>1</v>
      </c>
      <c r="E35" s="30">
        <v>50</v>
      </c>
      <c r="F35" s="30">
        <v>1</v>
      </c>
      <c r="G35" s="42">
        <v>180</v>
      </c>
      <c r="H35" s="43">
        <f t="shared" si="1"/>
        <v>9000</v>
      </c>
      <c r="I35" s="48" t="s">
        <v>120</v>
      </c>
    </row>
    <row r="36" ht="37.1" customHeight="1" outlineLevel="2" spans="1:9">
      <c r="A36" s="28" t="s">
        <v>121</v>
      </c>
      <c r="B36" s="29" t="s">
        <v>122</v>
      </c>
      <c r="C36" s="30" t="s">
        <v>97</v>
      </c>
      <c r="D36" s="30">
        <v>1</v>
      </c>
      <c r="E36" s="30">
        <v>4</v>
      </c>
      <c r="F36" s="30">
        <v>1</v>
      </c>
      <c r="G36" s="42">
        <v>24</v>
      </c>
      <c r="H36" s="43">
        <f t="shared" si="1"/>
        <v>96</v>
      </c>
      <c r="I36" s="48" t="s">
        <v>123</v>
      </c>
    </row>
    <row r="37" ht="37.1" customHeight="1" outlineLevel="2" spans="1:9">
      <c r="A37" s="28" t="s">
        <v>124</v>
      </c>
      <c r="B37" s="29" t="s">
        <v>125</v>
      </c>
      <c r="C37" s="30" t="s">
        <v>126</v>
      </c>
      <c r="D37" s="30">
        <v>1</v>
      </c>
      <c r="E37" s="30">
        <v>2</v>
      </c>
      <c r="F37" s="30">
        <v>1</v>
      </c>
      <c r="G37" s="42">
        <v>36</v>
      </c>
      <c r="H37" s="43">
        <f t="shared" si="1"/>
        <v>72</v>
      </c>
      <c r="I37" s="68" t="s">
        <v>127</v>
      </c>
    </row>
    <row r="38" ht="37.1" customHeight="1" outlineLevel="2" spans="1:9">
      <c r="A38" s="28" t="s">
        <v>128</v>
      </c>
      <c r="B38" s="29" t="s">
        <v>129</v>
      </c>
      <c r="C38" s="30" t="s">
        <v>97</v>
      </c>
      <c r="D38" s="30">
        <v>1</v>
      </c>
      <c r="E38" s="30">
        <v>126</v>
      </c>
      <c r="F38" s="30">
        <v>1</v>
      </c>
      <c r="G38" s="42">
        <v>100</v>
      </c>
      <c r="H38" s="43">
        <f t="shared" si="1"/>
        <v>12600</v>
      </c>
      <c r="I38" s="68" t="s">
        <v>130</v>
      </c>
    </row>
    <row r="39" ht="37.1" customHeight="1" outlineLevel="1" spans="1:9">
      <c r="A39" s="34" t="s">
        <v>131</v>
      </c>
      <c r="B39" s="23" t="s">
        <v>132</v>
      </c>
      <c r="C39" s="24"/>
      <c r="D39" s="24"/>
      <c r="E39" s="25"/>
      <c r="F39" s="24"/>
      <c r="G39" s="26"/>
      <c r="H39" s="27">
        <f>SUM(H33:H38)</f>
        <v>21768</v>
      </c>
      <c r="I39" s="64"/>
    </row>
    <row r="40" ht="37.1" customHeight="1" outlineLevel="2" spans="1:9">
      <c r="A40" s="17" t="s">
        <v>133</v>
      </c>
      <c r="B40" s="18" t="s">
        <v>134</v>
      </c>
      <c r="C40" s="19"/>
      <c r="D40" s="19"/>
      <c r="E40" s="19"/>
      <c r="F40" s="19"/>
      <c r="G40" s="20"/>
      <c r="H40" s="45">
        <f>H39+H31</f>
        <v>21768</v>
      </c>
      <c r="I40" s="45"/>
    </row>
    <row r="41" ht="37.1" customHeight="1" outlineLevel="2"/>
    <row r="42" ht="37.1" customHeight="1" outlineLevel="2" spans="1:9">
      <c r="A42" s="17"/>
      <c r="B42" s="18" t="s">
        <v>135</v>
      </c>
      <c r="C42" s="19"/>
      <c r="D42" s="19"/>
      <c r="E42" s="19"/>
      <c r="F42" s="19"/>
      <c r="G42" s="20"/>
      <c r="H42" s="21"/>
      <c r="I42" s="63"/>
    </row>
    <row r="43" ht="37.1" customHeight="1" outlineLevel="2" spans="1:9">
      <c r="A43" s="12"/>
      <c r="B43" s="12" t="s">
        <v>53</v>
      </c>
      <c r="C43" s="13" t="s">
        <v>54</v>
      </c>
      <c r="D43" s="13" t="s">
        <v>55</v>
      </c>
      <c r="E43" s="14" t="s">
        <v>56</v>
      </c>
      <c r="F43" s="14" t="s">
        <v>57</v>
      </c>
      <c r="G43" s="15" t="s">
        <v>58</v>
      </c>
      <c r="H43" s="16" t="s">
        <v>59</v>
      </c>
      <c r="I43" s="16" t="s">
        <v>82</v>
      </c>
    </row>
    <row r="44" ht="37.1" customHeight="1" outlineLevel="2" spans="1:9">
      <c r="A44" s="29" t="s">
        <v>136</v>
      </c>
      <c r="B44" s="29" t="s">
        <v>137</v>
      </c>
      <c r="C44" s="30" t="s">
        <v>138</v>
      </c>
      <c r="D44" s="30"/>
      <c r="E44" s="30"/>
      <c r="F44" s="30"/>
      <c r="G44" s="42"/>
      <c r="H44" s="43">
        <f t="shared" ref="H44:H47" si="2">D44*E44*F44*G44</f>
        <v>0</v>
      </c>
      <c r="I44" s="48"/>
    </row>
    <row r="45" ht="37.1" customHeight="1" outlineLevel="2" spans="1:9">
      <c r="A45" s="29" t="s">
        <v>139</v>
      </c>
      <c r="B45" s="29" t="s">
        <v>140</v>
      </c>
      <c r="C45" s="30" t="s">
        <v>138</v>
      </c>
      <c r="D45" s="30"/>
      <c r="E45" s="30"/>
      <c r="F45" s="30"/>
      <c r="G45" s="42"/>
      <c r="H45" s="43">
        <f t="shared" si="2"/>
        <v>0</v>
      </c>
      <c r="I45" s="48"/>
    </row>
    <row r="46" ht="37.1" customHeight="1" outlineLevel="2" spans="1:9">
      <c r="A46" s="29" t="s">
        <v>141</v>
      </c>
      <c r="B46" s="29" t="s">
        <v>142</v>
      </c>
      <c r="C46" s="30" t="s">
        <v>138</v>
      </c>
      <c r="D46" s="30"/>
      <c r="E46" s="30"/>
      <c r="F46" s="30"/>
      <c r="G46" s="42"/>
      <c r="H46" s="43">
        <f t="shared" si="2"/>
        <v>0</v>
      </c>
      <c r="I46" s="48"/>
    </row>
    <row r="47" ht="37.1" customHeight="1" outlineLevel="2" spans="1:9">
      <c r="A47" s="29" t="s">
        <v>143</v>
      </c>
      <c r="B47" s="29" t="s">
        <v>144</v>
      </c>
      <c r="C47" s="30" t="s">
        <v>138</v>
      </c>
      <c r="D47" s="30">
        <v>1</v>
      </c>
      <c r="E47" s="30">
        <v>126</v>
      </c>
      <c r="F47" s="30">
        <v>1</v>
      </c>
      <c r="G47" s="42"/>
      <c r="H47" s="43">
        <f t="shared" si="2"/>
        <v>0</v>
      </c>
      <c r="I47" s="48" t="s">
        <v>145</v>
      </c>
    </row>
    <row r="48" ht="37.1" customHeight="1" outlineLevel="2" spans="1:9">
      <c r="A48" s="34" t="s">
        <v>146</v>
      </c>
      <c r="B48" s="35" t="s">
        <v>147</v>
      </c>
      <c r="C48" s="36"/>
      <c r="D48" s="36"/>
      <c r="E48" s="37"/>
      <c r="F48" s="37"/>
      <c r="G48" s="38"/>
      <c r="H48" s="39">
        <f>SUM(H44:H47)</f>
        <v>0</v>
      </c>
      <c r="I48" s="66"/>
    </row>
    <row r="49" ht="37.1" customHeight="1" outlineLevel="2" spans="1:9">
      <c r="A49" s="17" t="s">
        <v>148</v>
      </c>
      <c r="B49" s="18" t="s">
        <v>149</v>
      </c>
      <c r="C49" s="19"/>
      <c r="D49" s="19"/>
      <c r="E49" s="19"/>
      <c r="F49" s="19"/>
      <c r="G49" s="20"/>
      <c r="H49" s="21">
        <f>H48</f>
        <v>0</v>
      </c>
      <c r="I49" s="63"/>
    </row>
    <row r="50" ht="37.1" customHeight="1" outlineLevel="2"/>
    <row r="51" ht="37.1" customHeight="1" outlineLevel="2" spans="1:9">
      <c r="A51" s="17"/>
      <c r="B51" s="18" t="s">
        <v>150</v>
      </c>
      <c r="C51" s="19"/>
      <c r="D51" s="19"/>
      <c r="E51" s="19"/>
      <c r="F51" s="19"/>
      <c r="G51" s="20"/>
      <c r="H51" s="21"/>
      <c r="I51" s="63" t="s">
        <v>151</v>
      </c>
    </row>
    <row r="52" ht="37.1" customHeight="1" outlineLevel="2" spans="1:9">
      <c r="A52" s="12"/>
      <c r="B52" s="12" t="s">
        <v>53</v>
      </c>
      <c r="C52" s="13" t="s">
        <v>54</v>
      </c>
      <c r="D52" s="13" t="s">
        <v>55</v>
      </c>
      <c r="E52" s="14" t="s">
        <v>56</v>
      </c>
      <c r="F52" s="14" t="s">
        <v>57</v>
      </c>
      <c r="G52" s="15" t="s">
        <v>58</v>
      </c>
      <c r="H52" s="16" t="s">
        <v>59</v>
      </c>
      <c r="I52" s="16" t="s">
        <v>152</v>
      </c>
    </row>
    <row r="53" ht="37.1" customHeight="1" spans="1:9">
      <c r="A53" s="28" t="s">
        <v>153</v>
      </c>
      <c r="B53" s="48" t="s">
        <v>154</v>
      </c>
      <c r="C53" s="49" t="s">
        <v>97</v>
      </c>
      <c r="D53" s="30"/>
      <c r="E53" s="30"/>
      <c r="F53" s="30"/>
      <c r="G53" s="42"/>
      <c r="H53" s="43">
        <f t="shared" ref="H53:H55" si="3">D53*E53*F53*G53</f>
        <v>0</v>
      </c>
      <c r="I53" s="48"/>
    </row>
    <row r="54" ht="37.1" customHeight="1" spans="1:9">
      <c r="A54" s="28" t="s">
        <v>155</v>
      </c>
      <c r="B54" s="48" t="s">
        <v>156</v>
      </c>
      <c r="C54" s="49" t="s">
        <v>97</v>
      </c>
      <c r="D54" s="30"/>
      <c r="E54" s="30"/>
      <c r="F54" s="30"/>
      <c r="G54" s="42"/>
      <c r="H54" s="43">
        <f t="shared" si="3"/>
        <v>0</v>
      </c>
      <c r="I54" s="48"/>
    </row>
    <row r="55" ht="37.1" customHeight="1" spans="1:9">
      <c r="A55" s="28" t="s">
        <v>157</v>
      </c>
      <c r="B55" s="48" t="s">
        <v>158</v>
      </c>
      <c r="C55" s="49" t="s">
        <v>97</v>
      </c>
      <c r="D55" s="30"/>
      <c r="E55" s="30"/>
      <c r="F55" s="30"/>
      <c r="G55" s="42"/>
      <c r="H55" s="43">
        <f t="shared" si="3"/>
        <v>0</v>
      </c>
      <c r="I55" s="48"/>
    </row>
    <row r="56" ht="37.1" customHeight="1" outlineLevel="2" spans="1:9">
      <c r="A56" s="34" t="s">
        <v>159</v>
      </c>
      <c r="B56" s="35" t="s">
        <v>160</v>
      </c>
      <c r="C56" s="36"/>
      <c r="D56" s="36"/>
      <c r="E56" s="37"/>
      <c r="F56" s="37"/>
      <c r="G56" s="38"/>
      <c r="H56" s="39">
        <f>SUM(H53:H55)</f>
        <v>0</v>
      </c>
      <c r="I56" s="66"/>
    </row>
    <row r="57" ht="37.1" customHeight="1" outlineLevel="2" spans="1:9">
      <c r="A57" s="17" t="s">
        <v>161</v>
      </c>
      <c r="B57" s="18" t="s">
        <v>162</v>
      </c>
      <c r="C57" s="19"/>
      <c r="D57" s="19"/>
      <c r="E57" s="19"/>
      <c r="F57" s="19"/>
      <c r="G57" s="20"/>
      <c r="H57" s="45">
        <f>H56</f>
        <v>0</v>
      </c>
      <c r="I57" s="63"/>
    </row>
    <row r="58" ht="37.1" customHeight="1" outlineLevel="2" spans="9:9">
      <c r="I58" s="67"/>
    </row>
    <row r="59" ht="37.1" customHeight="1" outlineLevel="2" spans="1:9">
      <c r="A59" s="17" t="s">
        <v>163</v>
      </c>
      <c r="B59" s="18" t="s">
        <v>164</v>
      </c>
      <c r="C59" s="19"/>
      <c r="D59" s="19"/>
      <c r="E59" s="19"/>
      <c r="F59" s="19"/>
      <c r="G59" s="20"/>
      <c r="H59" s="21"/>
      <c r="I59" s="21"/>
    </row>
    <row r="60" ht="37.1" customHeight="1" outlineLevel="2" spans="1:9">
      <c r="A60" s="12"/>
      <c r="B60" s="12" t="s">
        <v>53</v>
      </c>
      <c r="C60" s="13" t="s">
        <v>54</v>
      </c>
      <c r="D60" s="13" t="s">
        <v>55</v>
      </c>
      <c r="E60" s="14" t="s">
        <v>56</v>
      </c>
      <c r="F60" s="14" t="s">
        <v>57</v>
      </c>
      <c r="G60" s="15" t="s">
        <v>58</v>
      </c>
      <c r="H60" s="16" t="s">
        <v>59</v>
      </c>
      <c r="I60" s="16" t="s">
        <v>82</v>
      </c>
    </row>
    <row r="61" ht="37.1" customHeight="1" outlineLevel="2" spans="1:9">
      <c r="A61" s="50" t="s">
        <v>165</v>
      </c>
      <c r="B61" s="51" t="s">
        <v>164</v>
      </c>
      <c r="C61" s="49" t="s">
        <v>97</v>
      </c>
      <c r="D61" s="30"/>
      <c r="E61" s="30"/>
      <c r="F61" s="30"/>
      <c r="G61" s="42"/>
      <c r="H61" s="43">
        <f>E61*F61*G61*D61</f>
        <v>0</v>
      </c>
      <c r="I61" s="48"/>
    </row>
    <row r="62" ht="37.1" customHeight="1" outlineLevel="2" spans="1:9">
      <c r="A62" s="34" t="s">
        <v>166</v>
      </c>
      <c r="B62" s="35" t="s">
        <v>167</v>
      </c>
      <c r="C62" s="36"/>
      <c r="D62" s="36"/>
      <c r="E62" s="37"/>
      <c r="F62" s="37"/>
      <c r="G62" s="38"/>
      <c r="H62" s="39">
        <f>SUM(H61:H61)</f>
        <v>0</v>
      </c>
      <c r="I62" s="66"/>
    </row>
    <row r="63" ht="37.1" customHeight="1" outlineLevel="2" spans="1:9">
      <c r="A63" s="52" t="s">
        <v>163</v>
      </c>
      <c r="B63" s="53" t="s">
        <v>168</v>
      </c>
      <c r="C63" s="54"/>
      <c r="D63" s="54"/>
      <c r="E63" s="54"/>
      <c r="F63" s="54"/>
      <c r="G63" s="55"/>
      <c r="H63" s="56">
        <f>SUM(H62)</f>
        <v>0</v>
      </c>
      <c r="I63" s="63"/>
    </row>
    <row r="64" ht="37.1" customHeight="1" outlineLevel="2" spans="1:9">
      <c r="A64" s="57"/>
      <c r="B64" s="58"/>
      <c r="C64" s="59"/>
      <c r="D64" s="59"/>
      <c r="E64" s="59"/>
      <c r="F64" s="59"/>
      <c r="G64" s="60"/>
      <c r="H64" s="61"/>
      <c r="I64" s="69"/>
    </row>
    <row r="65" ht="37.1" customHeight="1" outlineLevel="1" spans="1:9">
      <c r="A65" s="70"/>
      <c r="B65" s="71" t="s">
        <v>169</v>
      </c>
      <c r="C65" s="72"/>
      <c r="D65" s="72"/>
      <c r="E65" s="72"/>
      <c r="F65" s="72"/>
      <c r="G65" s="73"/>
      <c r="H65" s="74"/>
      <c r="I65" s="21"/>
    </row>
    <row r="66" ht="37.1" customHeight="1" outlineLevel="2" spans="1:9">
      <c r="A66" s="12"/>
      <c r="B66" s="12" t="s">
        <v>53</v>
      </c>
      <c r="C66" s="13" t="s">
        <v>54</v>
      </c>
      <c r="D66" s="13" t="s">
        <v>55</v>
      </c>
      <c r="E66" s="14" t="s">
        <v>56</v>
      </c>
      <c r="F66" s="13" t="s">
        <v>57</v>
      </c>
      <c r="G66" s="15" t="s">
        <v>58</v>
      </c>
      <c r="H66" s="13" t="s">
        <v>59</v>
      </c>
      <c r="I66" s="16"/>
    </row>
    <row r="67" ht="37.1" customHeight="1" outlineLevel="2" spans="1:9">
      <c r="A67" s="34"/>
      <c r="B67" s="35" t="s">
        <v>170</v>
      </c>
      <c r="C67" s="36"/>
      <c r="D67" s="36"/>
      <c r="E67" s="37"/>
      <c r="F67" s="37"/>
      <c r="G67" s="38"/>
      <c r="H67" s="39"/>
      <c r="I67" s="66"/>
    </row>
    <row r="68" ht="37.1" customHeight="1" outlineLevel="2" spans="1:9">
      <c r="A68" s="40" t="s">
        <v>171</v>
      </c>
      <c r="B68" s="29" t="s">
        <v>172</v>
      </c>
      <c r="C68" s="30" t="s">
        <v>173</v>
      </c>
      <c r="D68" s="30">
        <v>1</v>
      </c>
      <c r="E68" s="75">
        <v>1</v>
      </c>
      <c r="F68" s="30">
        <v>1</v>
      </c>
      <c r="G68" s="42"/>
      <c r="H68" s="43">
        <f>D68*E68*F68*G68</f>
        <v>0</v>
      </c>
      <c r="I68" s="67" t="s">
        <v>174</v>
      </c>
    </row>
    <row r="69" ht="37.1" customHeight="1" outlineLevel="2" spans="1:9">
      <c r="A69" s="34" t="s">
        <v>175</v>
      </c>
      <c r="B69" s="35" t="str">
        <f>CONCATENATE("Subtotal ",B67)</f>
        <v>Subtotal Photo &amp;Video crew</v>
      </c>
      <c r="C69" s="36"/>
      <c r="D69" s="36"/>
      <c r="E69" s="37"/>
      <c r="F69" s="37"/>
      <c r="G69" s="38"/>
      <c r="H69" s="39">
        <f>H68</f>
        <v>0</v>
      </c>
      <c r="I69" s="66"/>
    </row>
    <row r="70" ht="37.1" customHeight="1" outlineLevel="1" spans="1:9">
      <c r="A70" s="17" t="s">
        <v>176</v>
      </c>
      <c r="B70" s="18" t="s">
        <v>177</v>
      </c>
      <c r="C70" s="19"/>
      <c r="D70" s="19"/>
      <c r="E70" s="19"/>
      <c r="F70" s="19"/>
      <c r="G70" s="20"/>
      <c r="H70" s="21">
        <f>H69</f>
        <v>0</v>
      </c>
      <c r="I70" s="63"/>
    </row>
    <row r="71" ht="37.1" customHeight="1" spans="1:8">
      <c r="A71" s="2"/>
      <c r="H71" s="2"/>
    </row>
    <row r="72" ht="37.1" customHeight="1"/>
    <row r="73" ht="37.1" customHeight="1" outlineLevel="1"/>
    <row r="74" ht="37.1" customHeight="1" outlineLevel="1"/>
    <row r="75" ht="37.1" customHeight="1" outlineLevel="2"/>
    <row r="76" ht="37.1" customHeight="1" outlineLevel="2" spans="1:8">
      <c r="A76" s="2"/>
      <c r="H76" s="2"/>
    </row>
    <row r="77" ht="37.1" customHeight="1" outlineLevel="2"/>
    <row r="78" ht="37.1" customHeight="1" outlineLevel="2"/>
    <row r="79" ht="37.1" customHeight="1" outlineLevel="2"/>
    <row r="80" ht="37.1" customHeight="1" outlineLevel="2"/>
    <row r="81" ht="37.1" customHeight="1" outlineLevel="2"/>
    <row r="82" ht="37.1" customHeight="1" outlineLevel="2"/>
    <row r="83" ht="37.1" customHeight="1" outlineLevel="2"/>
    <row r="84" ht="37.1" customHeight="1" outlineLevel="2"/>
    <row r="85" ht="37.1" customHeight="1" outlineLevel="2"/>
    <row r="86" ht="37.1" customHeight="1" outlineLevel="1"/>
    <row r="87" ht="37.1" customHeight="1" outlineLevel="2"/>
    <row r="88" ht="37.1" customHeight="1" outlineLevel="2"/>
    <row r="89" ht="37.1" customHeight="1" outlineLevel="2"/>
    <row r="90" outlineLevel="2"/>
    <row r="91" outlineLevel="2"/>
    <row r="92" outlineLevel="2"/>
    <row r="93" outlineLevel="2"/>
    <row r="94" outlineLevel="2"/>
    <row r="95" outlineLevel="2"/>
    <row r="96" outlineLevel="2"/>
    <row r="97" outlineLevel="2"/>
    <row r="98" outlineLevel="1"/>
    <row r="99" outlineLevel="2"/>
    <row r="100" outlineLevel="2"/>
    <row r="101" outlineLevel="2"/>
    <row r="102" outlineLevel="2"/>
    <row r="103" outlineLevel="2"/>
    <row r="104" outlineLevel="2"/>
    <row r="105" outlineLevel="2"/>
    <row r="106" outlineLevel="2"/>
    <row r="107" outlineLevel="2"/>
    <row r="108" outlineLevel="2"/>
    <row r="109" outlineLevel="2"/>
    <row r="110" outlineLevel="1"/>
    <row r="111" outlineLevel="2"/>
    <row r="112" outlineLevel="2"/>
    <row r="113" outlineLevel="2"/>
    <row r="114" outlineLevel="2"/>
    <row r="115" outlineLevel="2"/>
    <row r="116" outlineLevel="2"/>
    <row r="117" outlineLevel="2"/>
    <row r="118" outlineLevel="2"/>
    <row r="119" outlineLevel="2"/>
    <row r="120" outlineLevel="2"/>
    <row r="121" outlineLevel="2"/>
    <row r="122" outlineLevel="1"/>
  </sheetData>
  <mergeCells count="1">
    <mergeCell ref="A1:I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BMW Group</Company>
  <Application>Microsoft Excel</Application>
  <HeadingPairs>
    <vt:vector size="2" baseType="variant">
      <vt:variant>
        <vt:lpstr>工作表</vt:lpstr>
      </vt:variant>
      <vt:variant>
        <vt:i4>2</vt:i4>
      </vt:variant>
    </vt:vector>
  </HeadingPairs>
  <TitlesOfParts>
    <vt:vector size="2" baseType="lpstr">
      <vt:lpstr>Summary</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qzuser</cp:lastModifiedBy>
  <dcterms:created xsi:type="dcterms:W3CDTF">2016-11-15T09:10:00Z</dcterms:created>
  <cp:lastPrinted>2021-12-09T06:55:00Z</cp:lastPrinted>
  <dcterms:modified xsi:type="dcterms:W3CDTF">2022-11-24T09:10:44Z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623A2C0F85FB4E06BEFD1BF4F52E5B5E</vt:lpwstr>
  </property>
  <property fmtid="{D5CDD505-2E9C-101B-9397-08002B2CF9AE}" pid="3" name="KSOProductBuildVer">
    <vt:lpwstr>2052-11.1.0.12763</vt:lpwstr>
  </property>
</Properties>
</file>