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jojo/Desktop/外办公务团/9.7圣保罗/"/>
    </mc:Choice>
  </mc:AlternateContent>
  <xr:revisionPtr revIDLastSave="0" documentId="13_ncr:1_{AF067B2B-97BB-5546-8998-14908353F258}" xr6:coauthVersionLast="47" xr6:coauthVersionMax="47" xr10:uidLastSave="{00000000-0000-0000-0000-000000000000}"/>
  <bookViews>
    <workbookView xWindow="3660" yWindow="1600" windowWidth="25020" windowHeight="15960" xr2:uid="{00000000-000D-0000-FFFF-FFFF00000000}"/>
  </bookViews>
  <sheets>
    <sheet name="报价" sheetId="2" r:id="rId1"/>
    <sheet name="日程" sheetId="3" r:id="rId2"/>
    <sheet name="车" sheetId="5" r:id="rId3"/>
    <sheet name="用餐" sheetId="9" r:id="rId4"/>
    <sheet name="酒店" sheetId="6" r:id="rId5"/>
    <sheet name="导游" sheetId="7" r:id="rId6"/>
    <sheet name="其他" sheetId="8" r:id="rId7"/>
  </sheets>
  <definedNames>
    <definedName name="_xlnm.Print_Area" localSheetId="0">报价!$A$1:$L$46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K43" i="2" s="1"/>
  <c r="J39" i="2"/>
  <c r="J38" i="2"/>
  <c r="J37" i="2"/>
  <c r="J15" i="2"/>
  <c r="J14" i="2"/>
  <c r="J13" i="2"/>
  <c r="J26" i="2"/>
  <c r="J33" i="2"/>
  <c r="J35" i="2" s="1"/>
  <c r="J30" i="2"/>
  <c r="J28" i="2"/>
  <c r="H36" i="2"/>
  <c r="J36" i="2" s="1"/>
  <c r="J6" i="2"/>
  <c r="J34" i="2"/>
  <c r="J31" i="2"/>
  <c r="I34" i="2"/>
  <c r="I33" i="2"/>
  <c r="I31" i="2"/>
  <c r="I30" i="2"/>
  <c r="I25" i="2"/>
  <c r="I27" i="2"/>
  <c r="I28" i="2"/>
  <c r="I26" i="2"/>
  <c r="J27" i="2"/>
  <c r="J25" i="2"/>
  <c r="J29" i="2" l="1"/>
  <c r="J32" i="2"/>
  <c r="J16" i="2"/>
  <c r="J17" i="2"/>
  <c r="J8" i="2"/>
  <c r="J7" i="2"/>
  <c r="J9" i="2" l="1"/>
  <c r="J10" i="2"/>
  <c r="J20" i="2" s="1"/>
</calcChain>
</file>

<file path=xl/sharedStrings.xml><?xml version="1.0" encoding="utf-8"?>
<sst xmlns="http://schemas.openxmlformats.org/spreadsheetml/2006/main" count="311" uniqueCount="212">
  <si>
    <t>供应商名称</t>
  </si>
  <si>
    <t>康辉集团北京国际会议展览有限公司</t>
  </si>
  <si>
    <t>康辉联系人</t>
  </si>
  <si>
    <t>活动日期</t>
  </si>
  <si>
    <t>报价日期</t>
  </si>
  <si>
    <t>支付方式</t>
  </si>
  <si>
    <t>客户方联系人</t>
  </si>
  <si>
    <t>服务内容</t>
  </si>
  <si>
    <t>项目</t>
  </si>
  <si>
    <t>明细内容</t>
  </si>
  <si>
    <t>数量1</t>
  </si>
  <si>
    <t>单位</t>
  </si>
  <si>
    <t>数量2</t>
  </si>
  <si>
    <t>合计</t>
  </si>
  <si>
    <t>备注</t>
  </si>
  <si>
    <t>费用小计</t>
  </si>
  <si>
    <t>人</t>
  </si>
  <si>
    <t>项</t>
  </si>
  <si>
    <t>用车</t>
  </si>
  <si>
    <t>辆</t>
  </si>
  <si>
    <t>人员</t>
  </si>
  <si>
    <t>收款帐户：</t>
  </si>
  <si>
    <t>订单确认盖章：</t>
  </si>
  <si>
    <t>开户行：</t>
  </si>
  <si>
    <t xml:space="preserve">交通银行股份有限公司北京团结湖支行          </t>
  </si>
  <si>
    <t>帐  号：</t>
  </si>
  <si>
    <t xml:space="preserve">1100 6074 4018 0100 4979 6 </t>
  </si>
  <si>
    <t>户  名：</t>
  </si>
  <si>
    <t>确认日期：</t>
  </si>
  <si>
    <t>（必填）</t>
  </si>
  <si>
    <t>住宿</t>
    <phoneticPr fontId="11" type="noConversion"/>
  </si>
  <si>
    <t>日期</t>
    <phoneticPr fontId="11" type="noConversion"/>
  </si>
  <si>
    <t>简要日程</t>
    <phoneticPr fontId="11" type="noConversion"/>
  </si>
  <si>
    <t>无</t>
    <phoneticPr fontId="11" type="noConversion"/>
  </si>
  <si>
    <t>机票</t>
    <phoneticPr fontId="11" type="noConversion"/>
  </si>
  <si>
    <t>详细日程</t>
    <phoneticPr fontId="11" type="noConversion"/>
  </si>
  <si>
    <t>北京—迪拜—圣保罗</t>
    <phoneticPr fontId="11" type="noConversion"/>
  </si>
  <si>
    <t>2023/9/7（周四）</t>
    <phoneticPr fontId="11" type="noConversion"/>
  </si>
  <si>
    <t>2023/9/8（周五）</t>
    <phoneticPr fontId="11" type="noConversion"/>
  </si>
  <si>
    <t>2023/9/9（周六）</t>
    <phoneticPr fontId="11" type="noConversion"/>
  </si>
  <si>
    <t>2023/9/10（周日）</t>
    <phoneticPr fontId="11" type="noConversion"/>
  </si>
  <si>
    <t>圣保罗</t>
    <phoneticPr fontId="11" type="noConversion"/>
  </si>
  <si>
    <t>圣保罗—里约热内卢</t>
    <phoneticPr fontId="11" type="noConversion"/>
  </si>
  <si>
    <t>里约热内卢</t>
    <phoneticPr fontId="11" type="noConversion"/>
  </si>
  <si>
    <t>2023/9/11（周一）</t>
    <phoneticPr fontId="11" type="noConversion"/>
  </si>
  <si>
    <t>2023/9/12（周二）</t>
    <phoneticPr fontId="11" type="noConversion"/>
  </si>
  <si>
    <t>里约热内卢—巴拿马城</t>
    <phoneticPr fontId="11" type="noConversion"/>
  </si>
  <si>
    <t>巴拿马城—金斯敦</t>
    <phoneticPr fontId="11" type="noConversion"/>
  </si>
  <si>
    <t>2023/9/13（周三）</t>
    <phoneticPr fontId="11" type="noConversion"/>
  </si>
  <si>
    <t>金斯敦</t>
    <phoneticPr fontId="11" type="noConversion"/>
  </si>
  <si>
    <t>2023/9/14（周四）</t>
    <phoneticPr fontId="11" type="noConversion"/>
  </si>
  <si>
    <t>2023/9/15（周五）</t>
    <phoneticPr fontId="11" type="noConversion"/>
  </si>
  <si>
    <t>2023/9/16（周六）</t>
    <phoneticPr fontId="11" type="noConversion"/>
  </si>
  <si>
    <t>2023/9/17（周日）</t>
    <phoneticPr fontId="11" type="noConversion"/>
  </si>
  <si>
    <t>航班</t>
    <phoneticPr fontId="11" type="noConversion"/>
  </si>
  <si>
    <t>天数</t>
    <phoneticPr fontId="11" type="noConversion"/>
  </si>
  <si>
    <t>（240美金）1间套，5大床</t>
    <phoneticPr fontId="11" type="noConversion"/>
  </si>
  <si>
    <t>（260美金）1间套，5大床</t>
    <phoneticPr fontId="11" type="noConversion"/>
  </si>
  <si>
    <t>（135美金）1间套，5大床</t>
    <phoneticPr fontId="11" type="noConversion"/>
  </si>
  <si>
    <t>（160美金）1间套，5大床</t>
    <phoneticPr fontId="11" type="noConversion"/>
  </si>
  <si>
    <t>用车需求</t>
    <phoneticPr fontId="11" type="noConversion"/>
  </si>
  <si>
    <t>导游需求</t>
    <phoneticPr fontId="11" type="noConversion"/>
  </si>
  <si>
    <t>商务全天用车</t>
    <phoneticPr fontId="11" type="noConversion"/>
  </si>
  <si>
    <t>接机，用餐后送酒店</t>
    <phoneticPr fontId="11" type="noConversion"/>
  </si>
  <si>
    <t>1人</t>
    <phoneticPr fontId="11" type="noConversion"/>
  </si>
  <si>
    <t>圣保罗1人
里约热内卢1人</t>
    <phoneticPr fontId="11" type="noConversion"/>
  </si>
  <si>
    <t>送机</t>
    <phoneticPr fontId="11" type="noConversion"/>
  </si>
  <si>
    <t>圣保罗送机
里约接机，下午用车</t>
    <phoneticPr fontId="11" type="noConversion"/>
  </si>
  <si>
    <t>里约热内卢送机
巴拿马城接机，下午用车</t>
    <phoneticPr fontId="11" type="noConversion"/>
  </si>
  <si>
    <t>里约热内卢1人
巴拿马城1人</t>
    <phoneticPr fontId="11" type="noConversion"/>
  </si>
  <si>
    <t>巴拿马城送机
金斯敦接机，下午用车</t>
    <phoneticPr fontId="11" type="noConversion"/>
  </si>
  <si>
    <t>巴拿马城1人
金斯敦1人</t>
    <phoneticPr fontId="11" type="noConversion"/>
  </si>
  <si>
    <t>用餐需求</t>
    <phoneticPr fontId="11" type="noConversion"/>
  </si>
  <si>
    <t>晚餐</t>
    <phoneticPr fontId="11" type="noConversion"/>
  </si>
  <si>
    <t>早，午，晚</t>
    <phoneticPr fontId="11" type="noConversion"/>
  </si>
  <si>
    <t>早，午</t>
    <phoneticPr fontId="11" type="noConversion"/>
  </si>
  <si>
    <t>住宿需求（分城市3个酒店选择）</t>
    <phoneticPr fontId="11" type="noConversion"/>
  </si>
  <si>
    <r>
      <rPr>
        <b/>
        <sz val="11"/>
        <color theme="1"/>
        <rFont val="等线"/>
        <family val="4"/>
        <charset val="134"/>
        <scheme val="minor"/>
      </rPr>
      <t>CM872（波音738）</t>
    </r>
    <r>
      <rPr>
        <sz val="11"/>
        <color theme="1"/>
        <rFont val="等线"/>
        <family val="4"/>
        <charset val="134"/>
        <scheme val="minor"/>
      </rPr>
      <t>里约热内卢</t>
    </r>
    <r>
      <rPr>
        <b/>
        <sz val="11"/>
        <color theme="1"/>
        <rFont val="等线"/>
        <family val="4"/>
        <charset val="134"/>
        <scheme val="minor"/>
      </rPr>
      <t xml:space="preserve"> 01:46</t>
    </r>
    <r>
      <rPr>
        <sz val="11"/>
        <color theme="1"/>
        <rFont val="等线"/>
        <family val="4"/>
        <charset val="134"/>
        <scheme val="minor"/>
      </rPr>
      <t xml:space="preserve"> 起飞</t>
    </r>
    <r>
      <rPr>
        <b/>
        <sz val="11"/>
        <color theme="1"/>
        <rFont val="等线"/>
        <family val="4"/>
        <charset val="134"/>
        <scheme val="minor"/>
      </rPr>
      <t xml:space="preserve"> 06:51</t>
    </r>
    <r>
      <rPr>
        <sz val="11"/>
        <color theme="1"/>
        <rFont val="等线"/>
        <family val="4"/>
        <charset val="134"/>
        <scheme val="minor"/>
      </rPr>
      <t xml:space="preserve"> 抵达巴拿马城 7小时5分钟
</t>
    </r>
    <r>
      <rPr>
        <sz val="11"/>
        <color theme="9" tint="-0.249977111117893"/>
        <rFont val="等线"/>
        <family val="3"/>
        <charset val="134"/>
      </rPr>
      <t>【商务舱 行李2件；经济舱 行李1件，23KG/件，无头等舱】</t>
    </r>
    <phoneticPr fontId="11" type="noConversion"/>
  </si>
  <si>
    <r>
      <rPr>
        <b/>
        <sz val="11"/>
        <color theme="1"/>
        <rFont val="等线"/>
        <family val="4"/>
        <charset val="134"/>
        <scheme val="minor"/>
      </rPr>
      <t>CM418（波音738）</t>
    </r>
    <r>
      <rPr>
        <sz val="11"/>
        <color theme="1"/>
        <rFont val="等线"/>
        <family val="4"/>
        <charset val="134"/>
        <scheme val="minor"/>
      </rPr>
      <t xml:space="preserve"> 巴拿马城</t>
    </r>
    <r>
      <rPr>
        <b/>
        <sz val="11"/>
        <color theme="1"/>
        <rFont val="等线"/>
        <family val="4"/>
        <charset val="134"/>
        <scheme val="minor"/>
      </rPr>
      <t xml:space="preserve"> 11:44 </t>
    </r>
    <r>
      <rPr>
        <sz val="11"/>
        <color theme="1"/>
        <rFont val="等线"/>
        <family val="4"/>
        <charset val="134"/>
        <scheme val="minor"/>
      </rPr>
      <t xml:space="preserve">起飞 </t>
    </r>
    <r>
      <rPr>
        <b/>
        <sz val="11"/>
        <color theme="1"/>
        <rFont val="等线"/>
        <family val="4"/>
        <charset val="134"/>
        <scheme val="minor"/>
      </rPr>
      <t xml:space="preserve"> 13:37 </t>
    </r>
    <r>
      <rPr>
        <sz val="11"/>
        <color theme="1"/>
        <rFont val="等线"/>
        <family val="4"/>
        <charset val="134"/>
        <scheme val="minor"/>
      </rPr>
      <t xml:space="preserve">抵达金斯顿 1小时53分钟
</t>
    </r>
    <r>
      <rPr>
        <sz val="11"/>
        <color theme="9" tint="-0.249977111117893"/>
        <rFont val="等线"/>
        <family val="3"/>
        <charset val="134"/>
      </rPr>
      <t>【商务舱 行李2件；经济舱 行李1件，23KG/件，无头等舱】</t>
    </r>
    <phoneticPr fontId="11" type="noConversion"/>
  </si>
  <si>
    <r>
      <rPr>
        <b/>
        <sz val="11"/>
        <color theme="1"/>
        <rFont val="等线"/>
        <family val="4"/>
        <charset val="134"/>
        <scheme val="minor"/>
      </rPr>
      <t>G31078（波音738）</t>
    </r>
    <r>
      <rPr>
        <sz val="11"/>
        <color theme="1"/>
        <rFont val="等线"/>
        <family val="4"/>
        <charset val="134"/>
        <scheme val="minor"/>
      </rPr>
      <t xml:space="preserve">圣保罗T2 </t>
    </r>
    <r>
      <rPr>
        <b/>
        <sz val="11"/>
        <color theme="1"/>
        <rFont val="等线"/>
        <family val="4"/>
        <charset val="134"/>
        <scheme val="minor"/>
      </rPr>
      <t>09:45</t>
    </r>
    <r>
      <rPr>
        <sz val="11"/>
        <color theme="1"/>
        <rFont val="等线"/>
        <family val="4"/>
        <charset val="134"/>
        <scheme val="minor"/>
      </rPr>
      <t xml:space="preserve">起飞 </t>
    </r>
    <r>
      <rPr>
        <b/>
        <sz val="11"/>
        <color theme="1"/>
        <rFont val="等线"/>
        <family val="4"/>
        <charset val="134"/>
        <scheme val="minor"/>
      </rPr>
      <t>10:50</t>
    </r>
    <r>
      <rPr>
        <sz val="11"/>
        <color theme="1"/>
        <rFont val="等线"/>
        <family val="4"/>
        <charset val="134"/>
        <scheme val="minor"/>
      </rPr>
      <t xml:space="preserve"> 抵达里约热内卢 1小时5分钟
</t>
    </r>
    <r>
      <rPr>
        <sz val="11"/>
        <color theme="9" tint="-0.249977111117893"/>
        <rFont val="等线"/>
        <family val="3"/>
        <charset val="134"/>
      </rPr>
      <t>【经济舱 行李1件，23KG/件，无头等公务舱】</t>
    </r>
    <phoneticPr fontId="11" type="noConversion"/>
  </si>
  <si>
    <r>
      <rPr>
        <b/>
        <sz val="11"/>
        <color theme="1"/>
        <rFont val="等线"/>
        <family val="4"/>
        <charset val="134"/>
        <scheme val="minor"/>
      </rPr>
      <t>EK307（空客388）</t>
    </r>
    <r>
      <rPr>
        <sz val="11"/>
        <color theme="1"/>
        <rFont val="等线"/>
        <family val="4"/>
        <charset val="134"/>
        <scheme val="minor"/>
      </rPr>
      <t xml:space="preserve">北京首都T3 </t>
    </r>
    <r>
      <rPr>
        <b/>
        <sz val="11"/>
        <color theme="1"/>
        <rFont val="等线"/>
        <family val="4"/>
        <charset val="134"/>
        <scheme val="minor"/>
      </rPr>
      <t>00:40</t>
    </r>
    <r>
      <rPr>
        <sz val="11"/>
        <color theme="1"/>
        <rFont val="等线"/>
        <family val="4"/>
        <charset val="134"/>
        <scheme val="minor"/>
      </rPr>
      <t xml:space="preserve"> 起飞  </t>
    </r>
    <r>
      <rPr>
        <b/>
        <sz val="11"/>
        <color theme="1"/>
        <rFont val="等线"/>
        <family val="4"/>
        <charset val="134"/>
        <scheme val="minor"/>
      </rPr>
      <t xml:space="preserve">05:00 </t>
    </r>
    <r>
      <rPr>
        <sz val="11"/>
        <color theme="1"/>
        <rFont val="等线"/>
        <family val="4"/>
        <charset val="134"/>
        <scheme val="minor"/>
      </rPr>
      <t xml:space="preserve">抵达迪拜T3  8小时20分钟
</t>
    </r>
    <r>
      <rPr>
        <b/>
        <sz val="11"/>
        <color theme="1"/>
        <rFont val="等线"/>
        <family val="4"/>
        <charset val="134"/>
        <scheme val="minor"/>
      </rPr>
      <t>EK261（空客388）</t>
    </r>
    <r>
      <rPr>
        <sz val="11"/>
        <color theme="1"/>
        <rFont val="等线"/>
        <family val="4"/>
        <charset val="134"/>
        <scheme val="minor"/>
      </rPr>
      <t xml:space="preserve">迪拜T3 </t>
    </r>
    <r>
      <rPr>
        <b/>
        <sz val="11"/>
        <color theme="1"/>
        <rFont val="等线"/>
        <family val="4"/>
        <charset val="134"/>
        <scheme val="minor"/>
      </rPr>
      <t>09:05</t>
    </r>
    <r>
      <rPr>
        <sz val="11"/>
        <color theme="1"/>
        <rFont val="等线"/>
        <family val="4"/>
        <charset val="134"/>
        <scheme val="minor"/>
      </rPr>
      <t xml:space="preserve"> 起飞  </t>
    </r>
    <r>
      <rPr>
        <b/>
        <sz val="11"/>
        <color theme="1"/>
        <rFont val="等线"/>
        <family val="4"/>
        <charset val="134"/>
        <scheme val="minor"/>
      </rPr>
      <t>17:00</t>
    </r>
    <r>
      <rPr>
        <sz val="11"/>
        <color theme="1"/>
        <rFont val="等线"/>
        <family val="4"/>
        <charset val="134"/>
        <scheme val="minor"/>
      </rPr>
      <t xml:space="preserve"> 抵达圣保罗 T3  14小时55分钟
</t>
    </r>
    <r>
      <rPr>
        <sz val="11"/>
        <color theme="9" tint="-0.249977111117893"/>
        <rFont val="等线"/>
        <family val="3"/>
        <charset val="134"/>
      </rPr>
      <t>【行李直挂 无需更换航站楼 转机时长4小时05分钟 总时长27小时20分钟】
【头等舱 行李2件；公务舱 行李2件；经济舱 行李1件，23KG/件】</t>
    </r>
    <phoneticPr fontId="11" type="noConversion"/>
  </si>
  <si>
    <t>EK头等+其余商务+G3经济舱</t>
    <phoneticPr fontId="11" type="noConversion"/>
  </si>
  <si>
    <t>商务+G3经济</t>
    <phoneticPr fontId="11" type="noConversion"/>
  </si>
  <si>
    <t>全程经济</t>
    <phoneticPr fontId="11" type="noConversion"/>
  </si>
  <si>
    <t>人</t>
    <phoneticPr fontId="11" type="noConversion"/>
  </si>
  <si>
    <t>许劲乔13910193781</t>
    <phoneticPr fontId="11" type="noConversion"/>
  </si>
  <si>
    <t>9.7-9.17</t>
    <phoneticPr fontId="11" type="noConversion"/>
  </si>
  <si>
    <t>外币单价</t>
    <phoneticPr fontId="11" type="noConversion"/>
  </si>
  <si>
    <t>人民币单价</t>
    <phoneticPr fontId="11" type="noConversion"/>
  </si>
  <si>
    <t>套房</t>
    <phoneticPr fontId="11" type="noConversion"/>
  </si>
  <si>
    <t>大床房</t>
    <phoneticPr fontId="11" type="noConversion"/>
  </si>
  <si>
    <t>间</t>
    <phoneticPr fontId="11" type="noConversion"/>
  </si>
  <si>
    <t>晚</t>
    <phoneticPr fontId="11" type="noConversion"/>
  </si>
  <si>
    <t>(客户付款方）</t>
    <phoneticPr fontId="11" type="noConversion"/>
  </si>
  <si>
    <t>收款要求：</t>
    <phoneticPr fontId="11" type="noConversion"/>
  </si>
  <si>
    <t>支付 康辉现金报销合计（美金结算）:</t>
    <phoneticPr fontId="11" type="noConversion"/>
  </si>
  <si>
    <t>人民币参考</t>
    <phoneticPr fontId="11" type="noConversion"/>
  </si>
  <si>
    <t>团</t>
    <phoneticPr fontId="11" type="noConversion"/>
  </si>
  <si>
    <t>9.7-9.9</t>
    <phoneticPr fontId="11" type="noConversion"/>
  </si>
  <si>
    <t>9.9-9.12</t>
    <phoneticPr fontId="11" type="noConversion"/>
  </si>
  <si>
    <t>含司机餐费、小费、车上用水每日2瓶</t>
    <phoneticPr fontId="11" type="noConversion"/>
  </si>
  <si>
    <t>圣保罗 11-15座车，奔驰车</t>
    <phoneticPr fontId="11" type="noConversion"/>
  </si>
  <si>
    <t>里约热内卢 11-15座车，奔驰车</t>
    <phoneticPr fontId="11" type="noConversion"/>
  </si>
  <si>
    <t>含导游服务费、小费、用餐</t>
    <phoneticPr fontId="11" type="noConversion"/>
  </si>
  <si>
    <t>圣保罗中文导游（3天）</t>
    <phoneticPr fontId="11" type="noConversion"/>
  </si>
  <si>
    <t>里约热内中文导游（4天）</t>
    <phoneticPr fontId="11" type="noConversion"/>
  </si>
  <si>
    <t>当地第三方境外水单</t>
    <phoneticPr fontId="11" type="noConversion"/>
  </si>
  <si>
    <t xml:space="preserve">圣保罗酒店：
INTERCONTINENTAL
</t>
    <phoneticPr fontId="17" type="noConversion"/>
  </si>
  <si>
    <t>30平米</t>
  </si>
  <si>
    <t>套房：48.5平米</t>
  </si>
  <si>
    <t>27平米</t>
  </si>
  <si>
    <t>套房：50平米</t>
  </si>
  <si>
    <t>标间：28平米</t>
  </si>
  <si>
    <t>家庭套房 42平米</t>
  </si>
  <si>
    <t>城市景观：22平米</t>
  </si>
  <si>
    <t>海景套房：37平米</t>
  </si>
  <si>
    <t>标准间：25平米</t>
  </si>
  <si>
    <t>套房：55平米</t>
  </si>
  <si>
    <t>城市景观：26平米</t>
  </si>
  <si>
    <t>套房：40平米</t>
  </si>
  <si>
    <t>24平米</t>
  </si>
  <si>
    <t>套房：45平米</t>
  </si>
  <si>
    <t>圣保罗：
Meliá Jardim Europa</t>
    <phoneticPr fontId="11" type="noConversion"/>
  </si>
  <si>
    <t>欧罗巴花园美利亚酒店
开业：2001 装修：2016</t>
    <phoneticPr fontId="11" type="noConversion"/>
  </si>
  <si>
    <t>圣保罗：
PULLMAN IBRAPUERA</t>
    <phoneticPr fontId="11" type="noConversion"/>
  </si>
  <si>
    <t>铂尔曼圣保罗伊比拉普埃拉酒店
开业：1998 装修：2018</t>
    <phoneticPr fontId="11" type="noConversion"/>
  </si>
  <si>
    <t>圣保罗洲际酒店
开业：1998 装修：2014</t>
    <phoneticPr fontId="11" type="noConversion"/>
  </si>
  <si>
    <t>里约Hilton Rio de Janeiro Copacabana Hotel</t>
    <phoneticPr fontId="11" type="noConversion"/>
  </si>
  <si>
    <t>里约热内卢科帕卡巴纳希尔顿酒店
开业：2017装修：2020</t>
    <phoneticPr fontId="11" type="noConversion"/>
  </si>
  <si>
    <t>里约Miramar By Windsor Copacabana</t>
    <phoneticPr fontId="11" type="noConversion"/>
  </si>
  <si>
    <t>巴拿马：
Sheraton Grand Panama</t>
    <phoneticPr fontId="11" type="noConversion"/>
  </si>
  <si>
    <t>巴拿马城：Intercontinental Miramar</t>
    <phoneticPr fontId="11" type="noConversion"/>
  </si>
  <si>
    <r>
      <rPr>
        <sz val="11"/>
        <color rgb="FF0F294D"/>
        <rFont val="SimSun"/>
        <family val="3"/>
        <charset val="134"/>
      </rPr>
      <t>巴拿马城米拉马尔洲际酒店</t>
    </r>
    <r>
      <rPr>
        <sz val="11"/>
        <color rgb="FF0F294D"/>
        <rFont val="Helvetica"/>
        <family val="2"/>
      </rPr>
      <t xml:space="preserve">
</t>
    </r>
    <r>
      <rPr>
        <sz val="11"/>
        <color rgb="FF0F294D"/>
        <rFont val="SimSun"/>
        <family val="3"/>
        <charset val="134"/>
      </rPr>
      <t>开业：1999 装修：2020</t>
    </r>
    <phoneticPr fontId="11" type="noConversion"/>
  </si>
  <si>
    <t>巴拿马城喜来登大酒店
开业：1982 装修：2015</t>
    <phoneticPr fontId="11" type="noConversion"/>
  </si>
  <si>
    <t xml:space="preserve">温莎米拉玛科帕卡帕纳酒店
开业：1999 装修：2012
</t>
    <phoneticPr fontId="11" type="noConversion"/>
  </si>
  <si>
    <t>金斯顿：Pegasu hotel（只有这一个五星）</t>
    <phoneticPr fontId="11" type="noConversion"/>
  </si>
  <si>
    <t>牙买加飞马酒店
开业：1973</t>
    <phoneticPr fontId="11" type="noConversion"/>
  </si>
  <si>
    <t>含服务费、含早、含税</t>
    <phoneticPr fontId="11" type="noConversion"/>
  </si>
  <si>
    <t>市外办环太处韩嘉懿 55574056、15101056536</t>
    <phoneticPr fontId="11" type="noConversion"/>
  </si>
  <si>
    <t>汇款+现金报销（活动结束一周内结清）</t>
    <phoneticPr fontId="11" type="noConversion"/>
  </si>
  <si>
    <t>圣保罗</t>
  </si>
  <si>
    <t>里约热内</t>
  </si>
  <si>
    <t>巴拿马城</t>
  </si>
  <si>
    <t>金斯敦</t>
  </si>
  <si>
    <t>国际段蓝联、境外段行程单盖章+旅游服务费发票</t>
    <phoneticPr fontId="11" type="noConversion"/>
  </si>
  <si>
    <t xml:space="preserve">姓名：朱筱苑VICKY 
性别：女 
年龄：1968年
学历：工商管理 
祖籍：广州 
电话：55-21-78367205 
带团经验（例如带过哪些领导）：黑龙江省长，辽宁省长，青海省长，广东省长，浙江省长，河北省长，湖南省长等等省长团，还有各市长团，培训团，
熟悉语言：普通话，广州话，台山话，葡萄牙语，西语，英语 
大概性格：开朗
在巴西居住多少年：30年 </t>
    <phoneticPr fontId="11" type="noConversion"/>
  </si>
  <si>
    <t>来洋：男  北京人
69年出，生，12年公务团经验，带过展览团，公务考查团，因私旅游团，特长：讲解，细心，美术绘画方面讲解</t>
    <phoneticPr fontId="11" type="noConversion"/>
  </si>
  <si>
    <t>吴莉莉：北京人，1970年出生，本科学历，1992年来巴西，从事导游工作2004年-今，接待过各种公商务团，黑龙江省长，辽宁省长，青海省长，广东省长，浙江省长，河北省长，等等省长团，还有各市长团</t>
    <phoneticPr fontId="11" type="noConversion"/>
  </si>
  <si>
    <t>姓名：张丽芬 
性别：女 
哪里人：湖北人 
带团经验：9年导游经验 政府团（副部长，副省长，市长等），旅游团，展览团，企业团 
在巴西居住多少年：15年</t>
    <phoneticPr fontId="11" type="noConversion"/>
  </si>
  <si>
    <t>张淑慧：
年龄55岁
福建人，在巴西生活40年，10年带团经验，巴西长大的第二代华人，性情慢，待人温和。服务意识强。带过各种商务考察团</t>
    <phoneticPr fontId="11" type="noConversion"/>
  </si>
  <si>
    <t>姓名：熊⽴
性别：⼥
英⽂名：Lily
出⽣⽇期：1988年
语⾔：普通话、英语、⽛买加语、⽇语
籍贯：江⻄
热情洋溢的80后导游，定居⽛买加17年有余，曾经游学于⽇本福冈完成本科学历，之后就职于中兴通讯公司⽛买加
分公司。她热爱旅游事业， 性格开朗活泼，拥有4年以上⽛买加带团经验，熟悉⽛买加当地⻛俗⼈情以及法律，对待客
⼈热情⼤⽅、细⼼体贴、善解⼈意，讲解⽣动全⾯、知识⾯较⼴，深受各类公商务团和国内订制团客⼈喜爱，是客⼈眼
中的开⼼果，“有熊导在，旅途永远充满着笑声”。</t>
    <phoneticPr fontId="11" type="noConversion"/>
  </si>
  <si>
    <t>姓名：李荣森
性别：男
语⾔：普通话、⼴东话、英语
出⽣⽇期：1989年
籍贯：⼴东
旅居海外⼗⼏年的热情⼩伙，在南太平洋⼩岛汤加⽣活⼗余年，在⽛买加3年多时间，⻅多识⼴，知识全⾯，谈吐
得体，对待客⼈细⼼体贴，是⼀位让客⼈放⼼的好导游。</t>
    <phoneticPr fontId="11" type="noConversion"/>
  </si>
  <si>
    <r>
      <t>姓名：王</t>
    </r>
    <r>
      <rPr>
        <sz val="11"/>
        <color theme="1"/>
        <rFont val="DengXian"/>
        <family val="4"/>
        <charset val="134"/>
      </rPr>
      <t>⼩芳
性别：⼥
英⽂名：Anne
语⾔：普通话、⼴东话、英语
出⽣⽇期：1986年
籍贯：陕⻄
⽣活于⽛买加近20年的资深导游，熟悉当地⺠情⻛俗，善于和当地⼈打交道。带团经验⾮常丰富，不管是旅游团、
公务团都能得到客⼈发⾃内⼼的赞赏，对待客⼈⼀如既往的热情细⼼照顾有加，是不可多得的⾦牌导游。
姓</t>
    </r>
    <phoneticPr fontId="11" type="noConversion"/>
  </si>
  <si>
    <t>姓名：吴润夏
性别：⼥
英⽂⺠：Jessica
语⾔：普通话、英语
出⽣⽇期：1994年
籍贯：福建
毕业于厦⻔⼤学的90后⼥孩，曾在⽛买加孔⼦学院任教，语⾔能⼒极强，阳光般的笑容随时让客⼈觉得亲近，讲解
⽣动细致，知识储备充⾜，在多起公务商务团会议中兼任翻译⼯作，得到了会议双⽅的⾼度认同和赞赏。担任导游、翻
译⼯作3年以来⼀直保持着优良⼝碑。</t>
    <phoneticPr fontId="11" type="noConversion"/>
  </si>
  <si>
    <t>其他</t>
    <phoneticPr fontId="11" type="noConversion"/>
  </si>
  <si>
    <t>wifi租赁</t>
    <phoneticPr fontId="11" type="noConversion"/>
  </si>
  <si>
    <t>9.6-9.18</t>
    <phoneticPr fontId="11" type="noConversion"/>
  </si>
  <si>
    <t>件</t>
    <phoneticPr fontId="11" type="noConversion"/>
  </si>
  <si>
    <t>天</t>
    <phoneticPr fontId="11" type="noConversion"/>
  </si>
  <si>
    <t>提前租，延后还</t>
    <phoneticPr fontId="11" type="noConversion"/>
  </si>
  <si>
    <t xml:space="preserve">姓名：孙巍
民族：汉
出生年月：1993.12
身高：175cm
学历：硕士研究生
中纪委副书记巴拿马一行陪同
中国卫健委副部长巴拿马一行陪同兼会议翻译
公安部副部长巴拿马一行陪同
中国质检总局副局长巴拿马一行陪同
中国总工会主席巴拿马一行陪同
宁夏人大常委副主任巴拿马一行陪同
河南省总工会主席巴拿马一行陪同 </t>
    <phoneticPr fontId="11" type="noConversion"/>
  </si>
  <si>
    <t>圣保罗（9.7住，9.9退）
铂尔曼圣保罗伊比拉普埃拉酒店</t>
    <phoneticPr fontId="11" type="noConversion"/>
  </si>
  <si>
    <t>笑闲阁，广东人开，星期一不开门</t>
  </si>
  <si>
    <t>华人联谊会餐厅：浙江人开，但需要提前预约才开门接待</t>
  </si>
  <si>
    <t>中国城，浙江人开，不做团餐</t>
  </si>
  <si>
    <t>Carretão lido烤肉店  35美元</t>
  </si>
  <si>
    <t>churrascaria palace烤肉店  60美元</t>
  </si>
  <si>
    <t>Fogo do Chao 烤肉店 这个也60美元</t>
  </si>
  <si>
    <t>churrascaria palace烤肉店还有这个60美元</t>
  </si>
  <si>
    <t>Marius海盗船餐厅，差不多85美元/人</t>
  </si>
  <si>
    <t>圣保罗中餐厅：</t>
  </si>
  <si>
    <t>1. 聚福楼 家常菜</t>
  </si>
  <si>
    <t>2. 榕城 家常菜</t>
  </si>
  <si>
    <t>25美金餐标 导游配餐 N人 N-1菜一汤</t>
  </si>
  <si>
    <t>1. Terraço Itália （意大利和法餐）在一个楼高层，上边有一个酒吧，可以俯瞰夜景</t>
  </si>
  <si>
    <t>2. DON CURRO(西班牙餐）海鲜饭Paella Tapas</t>
  </si>
  <si>
    <t>3. Figueira Rubaiyat烤海鲜 巴西烤肉</t>
  </si>
  <si>
    <t>4. Jardineira Grill 巴西烤肉 自助</t>
  </si>
  <si>
    <t>5. Fogo de Chão 巴西烤肉 自助</t>
  </si>
  <si>
    <t xml:space="preserve">每个人50美金-100美金左右 </t>
  </si>
  <si>
    <t>里约中餐厅：</t>
    <phoneticPr fontId="11" type="noConversion"/>
  </si>
  <si>
    <t>里约特色餐：</t>
    <phoneticPr fontId="11" type="noConversion"/>
  </si>
  <si>
    <t>圣保罗特色餐：</t>
    <phoneticPr fontId="11" type="noConversion"/>
  </si>
  <si>
    <t>里约热内卢（9.9住，9.11退）
里约热内卢科帕卡巴纳希尔顿酒店</t>
    <phoneticPr fontId="11" type="noConversion"/>
  </si>
  <si>
    <t>带4个打火机接机</t>
  </si>
  <si>
    <t>着装请着商务休闲，注意礼节</t>
  </si>
  <si>
    <t>主动帮忙提行李，任何突发情况及时与我们反馈。</t>
  </si>
  <si>
    <t>车辆在约定时间必需至少提前10分钟抵达，不得迟到。</t>
  </si>
  <si>
    <t>不要讨论任何与政治相关的议题，不要聊任何关于客人背影隐私相关的问题，只介绍当地风土人情。</t>
    <phoneticPr fontId="11" type="noConversion"/>
  </si>
  <si>
    <t>一定要与客人充分沟通，提前帮助预定位子，协助点菜，结帐由客人现结。</t>
    <phoneticPr fontId="11" type="noConversion"/>
  </si>
  <si>
    <t>导游要求：</t>
    <phoneticPr fontId="11" type="noConversion"/>
  </si>
  <si>
    <t>房间要求：</t>
    <phoneticPr fontId="11" type="noConversion"/>
  </si>
  <si>
    <t>不要让客人刷担保，如产生额外的洗衣费等提醒随团助理结帐。</t>
    <phoneticPr fontId="11" type="noConversion"/>
  </si>
  <si>
    <t>车辆要求：</t>
    <phoneticPr fontId="11" type="noConversion"/>
  </si>
  <si>
    <t>注意安全驾驭，司机开车时不得接打电话，嚼口香糖。</t>
    <phoneticPr fontId="11" type="noConversion"/>
  </si>
  <si>
    <t>关于用餐</t>
    <phoneticPr fontId="11" type="noConversion"/>
  </si>
  <si>
    <t>车辆整洁，每天至少保证每人每天两瓶水</t>
    <phoneticPr fontId="11" type="noConversion"/>
  </si>
  <si>
    <t>北京市人民代表大会常务委员会办公厅 支付 康辉公对公汇款合计（人民币结算）</t>
    <phoneticPr fontId="11" type="noConversion"/>
  </si>
  <si>
    <t xml:space="preserve"> 北京市人民政府外事办公室 支付 康辉公对公汇款合计（人民币结算）</t>
    <phoneticPr fontId="11" type="noConversion"/>
  </si>
  <si>
    <t>机票</t>
  </si>
  <si>
    <t>EK307 北京首都T3 00:40 起飞  05:00 抵达迪拜T3 
EK261 迪拜T3 09:05 起飞  17:00 抵达圣保罗 T3
G31078 圣保罗T2 09:45起飞 10:50 抵达里约热内卢
CM872 里约热内卢 01:46 起飞 06:51 抵达巴拿马城
CM418 巴拿马城 11:44 起飞  13:37 抵达金斯顿 
KL3053 金斯顿14:41起飞 16:44抵达巴拿马
AF475 巴拿马19:40起飞  13:05+1抵达巴黎
AF128 巴黎 16:15起飞 09:30+1到北京首都</t>
    <phoneticPr fontId="11" type="noConversion"/>
  </si>
  <si>
    <r>
      <rPr>
        <b/>
        <sz val="11"/>
        <rFont val="等线"/>
        <family val="4"/>
        <charset val="134"/>
      </rPr>
      <t>KL3053（波音737</t>
    </r>
    <r>
      <rPr>
        <sz val="11"/>
        <rFont val="等线"/>
        <family val="4"/>
        <charset val="134"/>
      </rPr>
      <t>）金斯顿</t>
    </r>
    <r>
      <rPr>
        <b/>
        <sz val="11"/>
        <rFont val="等线"/>
        <family val="4"/>
        <charset val="134"/>
      </rPr>
      <t>14:41</t>
    </r>
    <r>
      <rPr>
        <sz val="11"/>
        <rFont val="等线"/>
        <family val="4"/>
        <charset val="134"/>
      </rPr>
      <t>起飞</t>
    </r>
    <r>
      <rPr>
        <b/>
        <sz val="11"/>
        <rFont val="等线"/>
        <family val="4"/>
        <charset val="134"/>
      </rPr>
      <t xml:space="preserve"> 16:44</t>
    </r>
    <r>
      <rPr>
        <sz val="11"/>
        <rFont val="等线"/>
        <family val="4"/>
        <charset val="134"/>
      </rPr>
      <t xml:space="preserve">抵达巴拿马 2小时03分钟  
中转等候4小时11分钟
</t>
    </r>
    <r>
      <rPr>
        <b/>
        <sz val="11"/>
        <rFont val="等线"/>
        <family val="4"/>
        <charset val="134"/>
      </rPr>
      <t>AF475（波音777</t>
    </r>
    <r>
      <rPr>
        <sz val="11"/>
        <rFont val="等线"/>
        <family val="4"/>
        <charset val="134"/>
      </rPr>
      <t>）巴拿马</t>
    </r>
    <r>
      <rPr>
        <b/>
        <sz val="11"/>
        <rFont val="等线"/>
        <family val="4"/>
        <charset val="134"/>
      </rPr>
      <t>19:40</t>
    </r>
    <r>
      <rPr>
        <sz val="11"/>
        <rFont val="等线"/>
        <family val="4"/>
        <charset val="134"/>
      </rPr>
      <t xml:space="preserve">起飞  </t>
    </r>
    <r>
      <rPr>
        <b/>
        <sz val="11"/>
        <rFont val="等线"/>
        <family val="4"/>
        <charset val="134"/>
      </rPr>
      <t>13:05+1</t>
    </r>
    <r>
      <rPr>
        <sz val="11"/>
        <rFont val="等线"/>
        <family val="4"/>
        <charset val="134"/>
      </rPr>
      <t xml:space="preserve">抵达巴黎 10小时25分钟 
中转等候3小时10分钟 到达当地9月16日 
</t>
    </r>
    <r>
      <rPr>
        <b/>
        <sz val="11"/>
        <rFont val="等线"/>
        <family val="4"/>
        <charset val="134"/>
      </rPr>
      <t>AF128（波音787）</t>
    </r>
    <r>
      <rPr>
        <sz val="11"/>
        <rFont val="等线"/>
        <family val="4"/>
        <charset val="134"/>
      </rPr>
      <t xml:space="preserve"> 巴黎 </t>
    </r>
    <r>
      <rPr>
        <b/>
        <sz val="11"/>
        <rFont val="等线"/>
        <family val="4"/>
        <charset val="134"/>
      </rPr>
      <t>16:15</t>
    </r>
    <r>
      <rPr>
        <sz val="11"/>
        <rFont val="等线"/>
        <family val="4"/>
        <charset val="134"/>
      </rPr>
      <t>起飞</t>
    </r>
    <r>
      <rPr>
        <b/>
        <sz val="11"/>
        <rFont val="等线"/>
        <family val="4"/>
        <charset val="134"/>
      </rPr>
      <t xml:space="preserve"> 09:30+1</t>
    </r>
    <r>
      <rPr>
        <sz val="11"/>
        <rFont val="等线"/>
        <family val="4"/>
        <charset val="134"/>
      </rPr>
      <t xml:space="preserve">到北京首都 11小时15分钟
</t>
    </r>
    <r>
      <rPr>
        <sz val="11"/>
        <color theme="9" tint="-0.249977111117893"/>
        <rFont val="等线"/>
        <family val="4"/>
        <charset val="134"/>
      </rPr>
      <t>【行李全程直挂  无需更换航站楼  总时长：29小时53分钟】
【商务舱 行李2件；经济舱 行李1件，23KG/件，无头等舱</t>
    </r>
    <phoneticPr fontId="11" type="noConversion"/>
  </si>
  <si>
    <t>金斯敦—巴拿马城—巴黎</t>
    <phoneticPr fontId="11" type="noConversion"/>
  </si>
  <si>
    <t>巴黎</t>
    <phoneticPr fontId="11" type="noConversion"/>
  </si>
  <si>
    <t>巴黎—北京</t>
    <phoneticPr fontId="11" type="noConversion"/>
  </si>
  <si>
    <t>全程经济-赵</t>
    <phoneticPr fontId="11" type="noConversion"/>
  </si>
  <si>
    <t xml:space="preserve"> </t>
    <phoneticPr fontId="11" type="noConversion"/>
  </si>
  <si>
    <t>含机建、燃油、税</t>
    <phoneticPr fontId="11" type="noConversion"/>
  </si>
  <si>
    <t>合计（美金结算）:</t>
    <phoneticPr fontId="11" type="noConversion"/>
  </si>
  <si>
    <t>需要提前取酒店房卡</t>
    <phoneticPr fontId="11" type="noConversion"/>
  </si>
  <si>
    <t>次</t>
    <phoneticPr fontId="11" type="noConversion"/>
  </si>
  <si>
    <t>行李异常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</si>
</sst>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0.00_ "/>
    <numFmt numFmtId="179" formatCode="&quot;US$&quot;#,##0.00_);[Red]\(&quot;US$&quot;#,##0.00\)"/>
    <numFmt numFmtId="180" formatCode="&quot;US$&quot;#,##0.00"/>
  </numFmts>
  <fonts count="26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等线"/>
      <family val="4"/>
      <charset val="134"/>
      <scheme val="minor"/>
    </font>
    <font>
      <b/>
      <sz val="9"/>
      <color rgb="FFC0000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theme="1"/>
      <name val="Microsoft YaHei"/>
      <family val="2"/>
      <charset val="134"/>
    </font>
    <font>
      <sz val="11"/>
      <color theme="1"/>
      <name val="等线"/>
      <family val="4"/>
      <charset val="134"/>
      <scheme val="minor"/>
    </font>
    <font>
      <sz val="11"/>
      <color theme="9" tint="-0.249977111117893"/>
      <name val="等线"/>
      <family val="3"/>
      <charset val="134"/>
    </font>
    <font>
      <sz val="9"/>
      <color theme="0" tint="-0.499984740745262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i/>
      <sz val="9"/>
      <name val="微软雅黑"/>
      <family val="2"/>
      <charset val="134"/>
    </font>
    <font>
      <i/>
      <sz val="9"/>
      <color rgb="FF2112E4"/>
      <name val="微软雅黑"/>
      <family val="2"/>
      <charset val="134"/>
    </font>
    <font>
      <sz val="11"/>
      <color rgb="FF0F294D"/>
      <name val="SimSun"/>
      <family val="3"/>
      <charset val="134"/>
    </font>
    <font>
      <sz val="11"/>
      <color rgb="FF0F294D"/>
      <name val="Helvetica"/>
      <family val="2"/>
    </font>
    <font>
      <sz val="11"/>
      <color theme="1"/>
      <name val="DengXian"/>
      <family val="4"/>
      <charset val="134"/>
    </font>
    <font>
      <sz val="11"/>
      <name val="等线"/>
      <family val="4"/>
      <charset val="134"/>
    </font>
    <font>
      <b/>
      <sz val="11"/>
      <name val="等线"/>
      <family val="4"/>
      <charset val="134"/>
    </font>
    <font>
      <sz val="11"/>
      <color theme="9" tint="-0.249977111117893"/>
      <name val="等线"/>
      <family val="4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77" fontId="5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177" fontId="10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0" fontId="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wrapText="1"/>
    </xf>
    <xf numFmtId="8" fontId="6" fillId="2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/>
    <xf numFmtId="0" fontId="16" fillId="9" borderId="1" xfId="0" applyFont="1" applyFill="1" applyBorder="1" applyAlignment="1">
      <alignment horizontal="center" vertical="center"/>
    </xf>
    <xf numFmtId="180" fontId="0" fillId="9" borderId="1" xfId="0" applyNumberFormat="1" applyFill="1" applyBorder="1" applyAlignment="1">
      <alignment horizontal="center" vertical="center"/>
    </xf>
    <xf numFmtId="0" fontId="13" fillId="9" borderId="1" xfId="0" applyFont="1" applyFill="1" applyBorder="1"/>
    <xf numFmtId="0" fontId="0" fillId="9" borderId="1" xfId="0" applyFill="1" applyBorder="1"/>
    <xf numFmtId="0" fontId="22" fillId="0" borderId="0" xfId="0" applyFont="1"/>
    <xf numFmtId="40" fontId="0" fillId="0" borderId="0" xfId="0" applyNumberFormat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0" fontId="13" fillId="0" borderId="0" xfId="0" applyNumberFormat="1" applyFont="1"/>
    <xf numFmtId="40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jpeg"/><Relationship Id="rId2" Type="http://schemas.openxmlformats.org/officeDocument/2006/relationships/image" Target="../media/image11.jpeg"/><Relationship Id="rId16" Type="http://schemas.openxmlformats.org/officeDocument/2006/relationships/image" Target="../media/image25.png"/><Relationship Id="rId1" Type="http://schemas.openxmlformats.org/officeDocument/2006/relationships/image" Target="../media/image10.png"/><Relationship Id="rId6" Type="http://schemas.openxmlformats.org/officeDocument/2006/relationships/image" Target="../media/image15.jpe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10" Type="http://schemas.openxmlformats.org/officeDocument/2006/relationships/image" Target="../media/image19.pn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4" Type="http://schemas.openxmlformats.org/officeDocument/2006/relationships/image" Target="../media/image2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5" Type="http://schemas.openxmlformats.org/officeDocument/2006/relationships/image" Target="../media/image30.jpeg"/><Relationship Id="rId4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1284817</xdr:colOff>
      <xdr:row>0</xdr:row>
      <xdr:rowOff>1041400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8415" b="26776"/>
        <a:stretch>
          <a:fillRect/>
        </a:stretch>
      </xdr:blipFill>
      <xdr:spPr>
        <a:xfrm>
          <a:off x="0" y="0"/>
          <a:ext cx="2209800" cy="1041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90838</xdr:rowOff>
    </xdr:from>
    <xdr:to>
      <xdr:col>1</xdr:col>
      <xdr:colOff>3314700</xdr:colOff>
      <xdr:row>2</xdr:row>
      <xdr:rowOff>1918748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797B6D1-5CE1-A8AF-7C55-55C797DB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2351438"/>
          <a:ext cx="3251200" cy="182791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88901</xdr:colOff>
      <xdr:row>2</xdr:row>
      <xdr:rowOff>88900</xdr:rowOff>
    </xdr:from>
    <xdr:to>
      <xdr:col>2</xdr:col>
      <xdr:colOff>2505941</xdr:colOff>
      <xdr:row>2</xdr:row>
      <xdr:rowOff>1905000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4F89A33-B920-78C8-FE1D-598A4CA8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1" y="2349500"/>
          <a:ext cx="2417040" cy="18161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2578100</xdr:colOff>
      <xdr:row>2</xdr:row>
      <xdr:rowOff>84172</xdr:rowOff>
    </xdr:from>
    <xdr:to>
      <xdr:col>2</xdr:col>
      <xdr:colOff>5003800</xdr:colOff>
      <xdr:row>2</xdr:row>
      <xdr:rowOff>1906779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451705D-3590-5670-E894-95B3D532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4500" y="2344772"/>
          <a:ext cx="2425700" cy="1822607"/>
        </a:xfrm>
        <a:prstGeom prst="rect">
          <a:avLst/>
        </a:prstGeom>
      </xdr:spPr>
    </xdr:pic>
    <xdr:clientData/>
  </xdr:twoCellAnchor>
  <xdr:twoCellAnchor editAs="oneCell">
    <xdr:from>
      <xdr:col>1</xdr:col>
      <xdr:colOff>56356</xdr:colOff>
      <xdr:row>3</xdr:row>
      <xdr:rowOff>63500</xdr:rowOff>
    </xdr:from>
    <xdr:to>
      <xdr:col>1</xdr:col>
      <xdr:colOff>3290761</xdr:colOff>
      <xdr:row>3</xdr:row>
      <xdr:rowOff>3340100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2D0D585-0343-CDD1-7308-2923629C2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3016"/>
        <a:stretch/>
      </xdr:blipFill>
      <xdr:spPr>
        <a:xfrm>
          <a:off x="881856" y="4343400"/>
          <a:ext cx="3234405" cy="3276600"/>
        </a:xfrm>
        <a:prstGeom prst="rect">
          <a:avLst/>
        </a:prstGeom>
      </xdr:spPr>
    </xdr:pic>
    <xdr:clientData/>
  </xdr:twoCellAnchor>
  <xdr:twoCellAnchor editAs="oneCell">
    <xdr:from>
      <xdr:col>2</xdr:col>
      <xdr:colOff>76993</xdr:colOff>
      <xdr:row>3</xdr:row>
      <xdr:rowOff>76200</xdr:rowOff>
    </xdr:from>
    <xdr:to>
      <xdr:col>2</xdr:col>
      <xdr:colOff>3813124</xdr:colOff>
      <xdr:row>3</xdr:row>
      <xdr:rowOff>3314700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2C29467-29E8-297E-A572-20C51A9E0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2268" b="8975"/>
        <a:stretch/>
      </xdr:blipFill>
      <xdr:spPr>
        <a:xfrm>
          <a:off x="4293393" y="4356100"/>
          <a:ext cx="3736131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0</xdr:row>
      <xdr:rowOff>12700</xdr:rowOff>
    </xdr:from>
    <xdr:to>
      <xdr:col>1</xdr:col>
      <xdr:colOff>3364418</xdr:colOff>
      <xdr:row>0</xdr:row>
      <xdr:rowOff>2489200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39F709D-45B1-DA8A-B4AC-1CB29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9000" y="12700"/>
          <a:ext cx="3300918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47625</xdr:rowOff>
    </xdr:from>
    <xdr:to>
      <xdr:col>1</xdr:col>
      <xdr:colOff>3344335</xdr:colOff>
      <xdr:row>1</xdr:row>
      <xdr:rowOff>2527301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CB91EF69-B41F-6A24-5F14-AB5A8C13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3600" y="2613025"/>
          <a:ext cx="3306235" cy="247967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57889</xdr:rowOff>
    </xdr:from>
    <xdr:to>
      <xdr:col>2</xdr:col>
      <xdr:colOff>4596709</xdr:colOff>
      <xdr:row>0</xdr:row>
      <xdr:rowOff>2527301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0456BEB-7703-5D70-F47B-CDE3F669D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92600" y="57889"/>
          <a:ext cx="4520509" cy="2469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</xdr:row>
      <xdr:rowOff>114300</xdr:rowOff>
    </xdr:from>
    <xdr:to>
      <xdr:col>4</xdr:col>
      <xdr:colOff>4201529</xdr:colOff>
      <xdr:row>5</xdr:row>
      <xdr:rowOff>1866900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979B9B8-4785-396F-C95E-2AF6FC3C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1892300"/>
          <a:ext cx="4125329" cy="20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4</xdr:row>
      <xdr:rowOff>113537</xdr:rowOff>
    </xdr:from>
    <xdr:to>
      <xdr:col>5</xdr:col>
      <xdr:colOff>3105081</xdr:colOff>
      <xdr:row>5</xdr:row>
      <xdr:rowOff>1879600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532B8125-E243-E941-4B22-4228765F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0300" y="1891537"/>
          <a:ext cx="3041581" cy="2045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</xdr:row>
      <xdr:rowOff>67916</xdr:rowOff>
    </xdr:from>
    <xdr:to>
      <xdr:col>4</xdr:col>
      <xdr:colOff>4279900</xdr:colOff>
      <xdr:row>3</xdr:row>
      <xdr:rowOff>1850735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7AEE117-9A10-C1D9-86CA-98792C94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0175" y="2226916"/>
          <a:ext cx="4165600" cy="206856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2</xdr:row>
      <xdr:rowOff>50800</xdr:rowOff>
    </xdr:from>
    <xdr:to>
      <xdr:col>5</xdr:col>
      <xdr:colOff>3101661</xdr:colOff>
      <xdr:row>3</xdr:row>
      <xdr:rowOff>1841500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1BA79CAA-576E-E5AE-A2EF-48BE6C0A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700" y="1270000"/>
          <a:ext cx="3025461" cy="207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101600</xdr:colOff>
      <xdr:row>0</xdr:row>
      <xdr:rowOff>0</xdr:rowOff>
    </xdr:from>
    <xdr:to>
      <xdr:col>4</xdr:col>
      <xdr:colOff>4267200</xdr:colOff>
      <xdr:row>1</xdr:row>
      <xdr:rowOff>1790497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AAD82580-086D-F511-603E-4A788031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0" y="0"/>
          <a:ext cx="4165600" cy="209529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79374</xdr:colOff>
      <xdr:row>0</xdr:row>
      <xdr:rowOff>49758</xdr:rowOff>
    </xdr:from>
    <xdr:to>
      <xdr:col>5</xdr:col>
      <xdr:colOff>3111499</xdr:colOff>
      <xdr:row>1</xdr:row>
      <xdr:rowOff>1793876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F5D95F7-F80E-AA8D-8128-193C0E1D08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8"/>
        <a:stretch/>
      </xdr:blipFill>
      <xdr:spPr bwMode="auto">
        <a:xfrm>
          <a:off x="11826874" y="49758"/>
          <a:ext cx="3032125" cy="2045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79375</xdr:colOff>
      <xdr:row>6</xdr:row>
      <xdr:rowOff>80205</xdr:rowOff>
    </xdr:from>
    <xdr:to>
      <xdr:col>4</xdr:col>
      <xdr:colOff>4346829</xdr:colOff>
      <xdr:row>7</xdr:row>
      <xdr:rowOff>1936751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65FF8ED-7E27-5D13-56B2-D074DED6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15250" y="6668330"/>
          <a:ext cx="4267454" cy="2142296"/>
        </a:xfrm>
        <a:prstGeom prst="rect">
          <a:avLst/>
        </a:prstGeom>
      </xdr:spPr>
    </xdr:pic>
    <xdr:clientData/>
  </xdr:twoCellAnchor>
  <xdr:twoCellAnchor editAs="oneCell">
    <xdr:from>
      <xdr:col>5</xdr:col>
      <xdr:colOff>48121</xdr:colOff>
      <xdr:row>6</xdr:row>
      <xdr:rowOff>63500</xdr:rowOff>
    </xdr:from>
    <xdr:to>
      <xdr:col>5</xdr:col>
      <xdr:colOff>3111500</xdr:colOff>
      <xdr:row>7</xdr:row>
      <xdr:rowOff>1952626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A3B2A2A5-16DD-31D5-6B8B-B9A4BA132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65496" y="6651625"/>
          <a:ext cx="3063379" cy="2174876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8</xdr:row>
      <xdr:rowOff>56681</xdr:rowOff>
    </xdr:from>
    <xdr:to>
      <xdr:col>5</xdr:col>
      <xdr:colOff>3113764</xdr:colOff>
      <xdr:row>9</xdr:row>
      <xdr:rowOff>1778001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7F16C473-A3AD-D987-2546-72CBDA25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0" y="8914931"/>
          <a:ext cx="3066139" cy="2007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8</xdr:row>
      <xdr:rowOff>35380</xdr:rowOff>
    </xdr:from>
    <xdr:to>
      <xdr:col>4</xdr:col>
      <xdr:colOff>4203778</xdr:colOff>
      <xdr:row>9</xdr:row>
      <xdr:rowOff>1825626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E0B22266-22FC-F3FE-BE34-5A6726E2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83500" y="8893630"/>
          <a:ext cx="4156153" cy="2075996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10</xdr:row>
      <xdr:rowOff>95251</xdr:rowOff>
    </xdr:from>
    <xdr:to>
      <xdr:col>4</xdr:col>
      <xdr:colOff>4347163</xdr:colOff>
      <xdr:row>11</xdr:row>
      <xdr:rowOff>1968501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7EF2A1-A595-BCDA-2497-D0B7936E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99375" y="11080751"/>
          <a:ext cx="4283663" cy="2159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10</xdr:row>
      <xdr:rowOff>58943</xdr:rowOff>
    </xdr:from>
    <xdr:to>
      <xdr:col>5</xdr:col>
      <xdr:colOff>3127375</xdr:colOff>
      <xdr:row>11</xdr:row>
      <xdr:rowOff>2000250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4C774D84-0777-7085-926E-793697EC6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125" y="11044443"/>
          <a:ext cx="3095625" cy="222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12</xdr:row>
      <xdr:rowOff>79375</xdr:rowOff>
    </xdr:from>
    <xdr:to>
      <xdr:col>4</xdr:col>
      <xdr:colOff>4340882</xdr:colOff>
      <xdr:row>13</xdr:row>
      <xdr:rowOff>1920875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89B1A5B9-9F6F-9603-6104-C4533A86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83500" y="13382625"/>
          <a:ext cx="4293257" cy="2127250"/>
        </a:xfrm>
        <a:prstGeom prst="rect">
          <a:avLst/>
        </a:prstGeom>
      </xdr:spPr>
    </xdr:pic>
    <xdr:clientData/>
  </xdr:twoCellAnchor>
  <xdr:twoCellAnchor editAs="oneCell">
    <xdr:from>
      <xdr:col>5</xdr:col>
      <xdr:colOff>31749</xdr:colOff>
      <xdr:row>12</xdr:row>
      <xdr:rowOff>38640</xdr:rowOff>
    </xdr:from>
    <xdr:to>
      <xdr:col>5</xdr:col>
      <xdr:colOff>3111500</xdr:colOff>
      <xdr:row>13</xdr:row>
      <xdr:rowOff>1920875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697E81B2-8B7B-876C-427D-A5DAB615C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3"/>
        <a:stretch/>
      </xdr:blipFill>
      <xdr:spPr bwMode="auto">
        <a:xfrm>
          <a:off x="12049124" y="13341890"/>
          <a:ext cx="3079751" cy="2167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14</xdr:row>
      <xdr:rowOff>63252</xdr:rowOff>
    </xdr:from>
    <xdr:to>
      <xdr:col>5</xdr:col>
      <xdr:colOff>3139528</xdr:colOff>
      <xdr:row>15</xdr:row>
      <xdr:rowOff>1825626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E4993EE0-C91B-0488-0C83-D7CC4CA66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0875" y="15604877"/>
          <a:ext cx="3076028" cy="204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63501</xdr:colOff>
      <xdr:row>14</xdr:row>
      <xdr:rowOff>56107</xdr:rowOff>
    </xdr:from>
    <xdr:to>
      <xdr:col>4</xdr:col>
      <xdr:colOff>4307293</xdr:colOff>
      <xdr:row>15</xdr:row>
      <xdr:rowOff>1873251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45EEA744-F87A-ED0A-3C06-B30BC8CE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99376" y="15597732"/>
          <a:ext cx="4243792" cy="2102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25400</xdr:rowOff>
    </xdr:from>
    <xdr:to>
      <xdr:col>2</xdr:col>
      <xdr:colOff>231775</xdr:colOff>
      <xdr:row>22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161A574-0B7D-7040-4297-F8B7BBB7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15900"/>
          <a:ext cx="1857375" cy="4127500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330201</xdr:colOff>
      <xdr:row>1</xdr:row>
      <xdr:rowOff>12700</xdr:rowOff>
    </xdr:from>
    <xdr:to>
      <xdr:col>4</xdr:col>
      <xdr:colOff>610733</xdr:colOff>
      <xdr:row>23</xdr:row>
      <xdr:rowOff>12700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8EA8E91-7827-C01F-A0F7-8390D277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1" y="203200"/>
          <a:ext cx="1931532" cy="4191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</xdr:row>
      <xdr:rowOff>12700</xdr:rowOff>
    </xdr:from>
    <xdr:to>
      <xdr:col>7</xdr:col>
      <xdr:colOff>92020</xdr:colOff>
      <xdr:row>22</xdr:row>
      <xdr:rowOff>152400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404C38C-38E7-D728-C3D3-7BB74E46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0" y="203200"/>
          <a:ext cx="1908120" cy="4140200"/>
        </a:xfrm>
        <a:prstGeom prst="rect">
          <a:avLst/>
        </a:prstGeom>
      </xdr:spPr>
    </xdr:pic>
    <xdr:clientData/>
  </xdr:twoCellAnchor>
  <xdr:twoCellAnchor editAs="oneCell">
    <xdr:from>
      <xdr:col>7</xdr:col>
      <xdr:colOff>145462</xdr:colOff>
      <xdr:row>1</xdr:row>
      <xdr:rowOff>12699</xdr:rowOff>
    </xdr:from>
    <xdr:to>
      <xdr:col>9</xdr:col>
      <xdr:colOff>419100</xdr:colOff>
      <xdr:row>22</xdr:row>
      <xdr:rowOff>188238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33630ED-B3DC-0D19-33A5-3E6419B7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962" y="203199"/>
          <a:ext cx="1924638" cy="4176039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0</xdr:rowOff>
    </xdr:from>
    <xdr:to>
      <xdr:col>14</xdr:col>
      <xdr:colOff>456235</xdr:colOff>
      <xdr:row>24</xdr:row>
      <xdr:rowOff>25400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684C5A9-D7B9-21A0-39E9-EF414864A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2200" y="190500"/>
          <a:ext cx="2031035" cy="44069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1</xdr:row>
      <xdr:rowOff>12700</xdr:rowOff>
    </xdr:from>
    <xdr:to>
      <xdr:col>12</xdr:col>
      <xdr:colOff>37135</xdr:colOff>
      <xdr:row>24</xdr:row>
      <xdr:rowOff>38100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5ADB539-5D9C-8D24-4D8F-E9ECFB47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12100" y="203200"/>
          <a:ext cx="2031035" cy="4406900"/>
        </a:xfrm>
        <a:prstGeom prst="rect">
          <a:avLst/>
        </a:prstGeom>
      </xdr:spPr>
    </xdr:pic>
    <xdr:clientData/>
  </xdr:twoCellAnchor>
  <xdr:twoCellAnchor editAs="oneCell">
    <xdr:from>
      <xdr:col>14</xdr:col>
      <xdr:colOff>495300</xdr:colOff>
      <xdr:row>1</xdr:row>
      <xdr:rowOff>0</xdr:rowOff>
    </xdr:from>
    <xdr:to>
      <xdr:col>17</xdr:col>
      <xdr:colOff>49835</xdr:colOff>
      <xdr:row>24</xdr:row>
      <xdr:rowOff>25400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9BD5C7C-48F8-E64D-027A-84FDEF90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52300" y="190500"/>
          <a:ext cx="2031035" cy="4406900"/>
        </a:xfrm>
        <a:prstGeom prst="rect">
          <a:avLst/>
        </a:prstGeom>
      </xdr:spPr>
    </xdr:pic>
    <xdr:clientData/>
  </xdr:twoCellAnchor>
  <xdr:twoCellAnchor editAs="oneCell">
    <xdr:from>
      <xdr:col>17</xdr:col>
      <xdr:colOff>88900</xdr:colOff>
      <xdr:row>1</xdr:row>
      <xdr:rowOff>0</xdr:rowOff>
    </xdr:from>
    <xdr:to>
      <xdr:col>19</xdr:col>
      <xdr:colOff>430180</xdr:colOff>
      <xdr:row>23</xdr:row>
      <xdr:rowOff>131808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1B2EB26-DD53-6856-3DC8-4FB42BCA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122400" y="190500"/>
          <a:ext cx="1992280" cy="4322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view="pageBreakPreview" topLeftCell="A20" zoomScaleNormal="100" zoomScaleSheetLayoutView="100" workbookViewId="0">
      <selection activeCell="J43" sqref="J43"/>
    </sheetView>
  </sheetViews>
  <sheetFormatPr baseColWidth="10" defaultColWidth="8.83203125" defaultRowHeight="15"/>
  <cols>
    <col min="1" max="1" width="12.1640625" customWidth="1"/>
    <col min="2" max="2" width="24.1640625" customWidth="1"/>
    <col min="3" max="3" width="42.6640625" customWidth="1"/>
    <col min="4" max="7" width="8" customWidth="1"/>
    <col min="8" max="8" width="10.5" customWidth="1"/>
    <col min="9" max="9" width="12.33203125" customWidth="1"/>
    <col min="10" max="10" width="19.1640625" customWidth="1"/>
    <col min="11" max="11" width="28.5" customWidth="1"/>
    <col min="13" max="13" width="11.1640625" bestFit="1" customWidth="1"/>
  </cols>
  <sheetData>
    <row r="1" spans="1:13" ht="86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ht="17" customHeight="1">
      <c r="A2" s="2" t="s">
        <v>0</v>
      </c>
      <c r="B2" s="68" t="s">
        <v>1</v>
      </c>
      <c r="C2" s="68"/>
      <c r="D2" s="68"/>
      <c r="E2" s="68"/>
      <c r="F2" s="68"/>
      <c r="G2" s="68"/>
      <c r="H2" s="68"/>
      <c r="I2" s="68"/>
      <c r="J2" s="3" t="s">
        <v>2</v>
      </c>
      <c r="K2" s="34" t="s">
        <v>85</v>
      </c>
    </row>
    <row r="3" spans="1:13" ht="33" customHeight="1">
      <c r="A3" s="2" t="s">
        <v>3</v>
      </c>
      <c r="B3" s="19" t="s">
        <v>86</v>
      </c>
      <c r="C3" s="3" t="s">
        <v>4</v>
      </c>
      <c r="D3" s="47">
        <v>8.15</v>
      </c>
      <c r="E3" s="2" t="s">
        <v>5</v>
      </c>
      <c r="F3" s="68" t="s">
        <v>139</v>
      </c>
      <c r="G3" s="68"/>
      <c r="H3" s="68"/>
      <c r="I3" s="68"/>
      <c r="J3" s="3" t="s">
        <v>6</v>
      </c>
      <c r="K3" s="35" t="s">
        <v>138</v>
      </c>
    </row>
    <row r="4" spans="1:13" ht="17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3" ht="17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 t="s">
        <v>12</v>
      </c>
      <c r="G5" s="6" t="s">
        <v>11</v>
      </c>
      <c r="H5" s="6" t="s">
        <v>87</v>
      </c>
      <c r="I5" s="6" t="s">
        <v>88</v>
      </c>
      <c r="J5" s="6" t="s">
        <v>13</v>
      </c>
      <c r="K5" s="42" t="s">
        <v>14</v>
      </c>
    </row>
    <row r="6" spans="1:13" s="15" customFormat="1" ht="41" customHeight="1">
      <c r="A6" s="59" t="s">
        <v>34</v>
      </c>
      <c r="B6" s="21" t="s">
        <v>81</v>
      </c>
      <c r="C6" s="69" t="s">
        <v>200</v>
      </c>
      <c r="D6" s="8">
        <v>1</v>
      </c>
      <c r="E6" s="9" t="s">
        <v>17</v>
      </c>
      <c r="F6" s="8">
        <v>1</v>
      </c>
      <c r="G6" s="9" t="s">
        <v>84</v>
      </c>
      <c r="H6" s="9"/>
      <c r="I6" s="36">
        <v>238076</v>
      </c>
      <c r="J6" s="10">
        <f>I6*F6*D6</f>
        <v>238076</v>
      </c>
      <c r="K6" s="43" t="s">
        <v>207</v>
      </c>
    </row>
    <row r="7" spans="1:13" s="15" customFormat="1" ht="41" customHeight="1">
      <c r="A7" s="59"/>
      <c r="B7" s="21" t="s">
        <v>82</v>
      </c>
      <c r="C7" s="70"/>
      <c r="D7" s="8">
        <v>1</v>
      </c>
      <c r="E7" s="9" t="s">
        <v>17</v>
      </c>
      <c r="F7" s="8">
        <v>1</v>
      </c>
      <c r="G7" s="9" t="s">
        <v>84</v>
      </c>
      <c r="H7" s="9"/>
      <c r="I7" s="36">
        <v>162226</v>
      </c>
      <c r="J7" s="10">
        <f t="shared" ref="J7:J8" si="0">I7*F7*D7</f>
        <v>162226</v>
      </c>
      <c r="K7" s="43" t="s">
        <v>207</v>
      </c>
    </row>
    <row r="8" spans="1:13" s="15" customFormat="1" ht="41" customHeight="1">
      <c r="A8" s="59"/>
      <c r="B8" s="21" t="s">
        <v>83</v>
      </c>
      <c r="C8" s="71"/>
      <c r="D8" s="8">
        <v>1</v>
      </c>
      <c r="E8" s="9" t="s">
        <v>17</v>
      </c>
      <c r="F8" s="8">
        <v>1</v>
      </c>
      <c r="G8" s="9" t="s">
        <v>84</v>
      </c>
      <c r="H8" s="9"/>
      <c r="I8" s="36">
        <v>47107</v>
      </c>
      <c r="J8" s="10">
        <f t="shared" si="0"/>
        <v>47107</v>
      </c>
      <c r="K8" s="43" t="s">
        <v>207</v>
      </c>
    </row>
    <row r="9" spans="1:13" s="15" customFormat="1" ht="17" customHeight="1">
      <c r="A9" s="59"/>
      <c r="B9" s="60" t="s">
        <v>15</v>
      </c>
      <c r="C9" s="60"/>
      <c r="D9" s="60"/>
      <c r="E9" s="60"/>
      <c r="F9" s="60"/>
      <c r="G9" s="60"/>
      <c r="H9" s="60"/>
      <c r="I9" s="60"/>
      <c r="J9" s="12">
        <f>SUM(J6:J8)</f>
        <v>447409</v>
      </c>
      <c r="K9" s="43"/>
    </row>
    <row r="10" spans="1:13" ht="17" customHeight="1">
      <c r="A10" s="66" t="s">
        <v>197</v>
      </c>
      <c r="B10" s="66"/>
      <c r="C10" s="66"/>
      <c r="D10" s="66"/>
      <c r="E10" s="66"/>
      <c r="F10" s="66"/>
      <c r="G10" s="66"/>
      <c r="H10" s="66"/>
      <c r="I10" s="66"/>
      <c r="J10" s="13">
        <f>J9</f>
        <v>447409</v>
      </c>
      <c r="K10" s="25"/>
    </row>
    <row r="11" spans="1:13" ht="17" customHeight="1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24"/>
    </row>
    <row r="12" spans="1:13" ht="17" customHeight="1">
      <c r="A12" s="4" t="s">
        <v>7</v>
      </c>
      <c r="B12" s="4" t="s">
        <v>8</v>
      </c>
      <c r="C12" s="4" t="s">
        <v>9</v>
      </c>
      <c r="D12" s="4" t="s">
        <v>10</v>
      </c>
      <c r="E12" s="4" t="s">
        <v>11</v>
      </c>
      <c r="F12" s="5" t="s">
        <v>12</v>
      </c>
      <c r="G12" s="6" t="s">
        <v>11</v>
      </c>
      <c r="H12" s="6" t="s">
        <v>87</v>
      </c>
      <c r="I12" s="6" t="s">
        <v>88</v>
      </c>
      <c r="J12" s="6" t="s">
        <v>13</v>
      </c>
      <c r="K12" s="42" t="s">
        <v>14</v>
      </c>
    </row>
    <row r="13" spans="1:13" s="15" customFormat="1" ht="45" customHeight="1">
      <c r="A13" s="59" t="s">
        <v>199</v>
      </c>
      <c r="B13" s="21" t="s">
        <v>82</v>
      </c>
      <c r="C13" s="72" t="s">
        <v>200</v>
      </c>
      <c r="D13" s="8">
        <v>1</v>
      </c>
      <c r="E13" s="9" t="s">
        <v>17</v>
      </c>
      <c r="F13" s="8">
        <v>1</v>
      </c>
      <c r="G13" s="9" t="s">
        <v>84</v>
      </c>
      <c r="H13" s="9"/>
      <c r="I13" s="36">
        <v>162226</v>
      </c>
      <c r="J13" s="10">
        <f t="shared" ref="J13:J14" si="1">I13*F13*D13</f>
        <v>162226</v>
      </c>
      <c r="K13" s="43" t="s">
        <v>207</v>
      </c>
      <c r="M13" s="56" t="s">
        <v>206</v>
      </c>
    </row>
    <row r="14" spans="1:13" s="15" customFormat="1" ht="45" customHeight="1">
      <c r="A14" s="59"/>
      <c r="B14" s="21" t="s">
        <v>205</v>
      </c>
      <c r="C14" s="73"/>
      <c r="D14" s="8">
        <v>1</v>
      </c>
      <c r="E14" s="9" t="s">
        <v>17</v>
      </c>
      <c r="F14" s="8">
        <v>1</v>
      </c>
      <c r="G14" s="9" t="s">
        <v>84</v>
      </c>
      <c r="H14" s="9"/>
      <c r="I14" s="36">
        <v>46487</v>
      </c>
      <c r="J14" s="10">
        <f t="shared" si="1"/>
        <v>46487</v>
      </c>
      <c r="K14" s="43" t="s">
        <v>207</v>
      </c>
      <c r="M14" s="55"/>
    </row>
    <row r="15" spans="1:13" s="15" customFormat="1" ht="45" customHeight="1">
      <c r="A15" s="59"/>
      <c r="B15" s="21" t="s">
        <v>83</v>
      </c>
      <c r="C15" s="74"/>
      <c r="D15" s="8">
        <v>1</v>
      </c>
      <c r="E15" s="9" t="s">
        <v>17</v>
      </c>
      <c r="F15" s="8">
        <v>1</v>
      </c>
      <c r="G15" s="9" t="s">
        <v>84</v>
      </c>
      <c r="H15" s="9"/>
      <c r="I15" s="36">
        <v>47107</v>
      </c>
      <c r="J15" s="10">
        <f t="shared" ref="J15" si="2">I15*F15*D15</f>
        <v>47107</v>
      </c>
      <c r="K15" s="43" t="s">
        <v>207</v>
      </c>
    </row>
    <row r="16" spans="1:13" s="15" customFormat="1" ht="17" customHeight="1">
      <c r="A16" s="59"/>
      <c r="B16" s="60" t="s">
        <v>15</v>
      </c>
      <c r="C16" s="60"/>
      <c r="D16" s="60"/>
      <c r="E16" s="60"/>
      <c r="F16" s="60"/>
      <c r="G16" s="60"/>
      <c r="H16" s="60"/>
      <c r="I16" s="60"/>
      <c r="J16" s="12">
        <f>SUM(J13:J15)</f>
        <v>255820</v>
      </c>
      <c r="K16" s="43"/>
    </row>
    <row r="17" spans="1:11" ht="17" customHeight="1">
      <c r="A17" s="66" t="s">
        <v>198</v>
      </c>
      <c r="B17" s="66"/>
      <c r="C17" s="66"/>
      <c r="D17" s="66"/>
      <c r="E17" s="66"/>
      <c r="F17" s="66"/>
      <c r="G17" s="66"/>
      <c r="H17" s="66"/>
      <c r="I17" s="66"/>
      <c r="J17" s="13">
        <f>J16</f>
        <v>255820</v>
      </c>
      <c r="K17" s="25"/>
    </row>
    <row r="18" spans="1:11" ht="17" customHeight="1">
      <c r="A18" s="30"/>
      <c r="B18" s="30"/>
      <c r="C18" s="30"/>
      <c r="D18" s="30"/>
      <c r="E18" s="30"/>
      <c r="F18" s="30"/>
      <c r="G18" s="30"/>
      <c r="H18" s="30"/>
      <c r="I18" s="30"/>
      <c r="J18" s="31"/>
      <c r="K18" s="24"/>
    </row>
    <row r="19" spans="1:11" ht="17" customHeight="1">
      <c r="A19" s="32" t="s">
        <v>21</v>
      </c>
      <c r="B19" s="33" t="s">
        <v>144</v>
      </c>
      <c r="E19" s="1" t="s">
        <v>22</v>
      </c>
      <c r="J19" s="1"/>
    </row>
    <row r="20" spans="1:11" ht="17" customHeight="1">
      <c r="A20" s="11" t="s">
        <v>23</v>
      </c>
      <c r="B20" t="s">
        <v>24</v>
      </c>
      <c r="E20" s="23" t="s">
        <v>93</v>
      </c>
      <c r="J20" s="57">
        <f>J17+J10</f>
        <v>703229</v>
      </c>
    </row>
    <row r="21" spans="1:11" ht="17" customHeight="1">
      <c r="A21" s="11" t="s">
        <v>25</v>
      </c>
      <c r="B21" t="s">
        <v>26</v>
      </c>
    </row>
    <row r="22" spans="1:11" ht="17" customHeight="1">
      <c r="A22" s="11" t="s">
        <v>27</v>
      </c>
      <c r="B22" t="s">
        <v>1</v>
      </c>
      <c r="E22" t="s">
        <v>28</v>
      </c>
    </row>
    <row r="23" spans="1:11" ht="17" customHeight="1">
      <c r="A23" s="11"/>
    </row>
    <row r="24" spans="1:11" ht="17" customHeight="1">
      <c r="A24" s="4" t="s">
        <v>7</v>
      </c>
      <c r="B24" s="4" t="s">
        <v>8</v>
      </c>
      <c r="C24" s="4" t="s">
        <v>9</v>
      </c>
      <c r="D24" s="4" t="s">
        <v>10</v>
      </c>
      <c r="E24" s="4" t="s">
        <v>11</v>
      </c>
      <c r="F24" s="5" t="s">
        <v>12</v>
      </c>
      <c r="G24" s="6" t="s">
        <v>11</v>
      </c>
      <c r="H24" s="6" t="s">
        <v>87</v>
      </c>
      <c r="I24" s="6" t="s">
        <v>96</v>
      </c>
      <c r="J24" s="6" t="s">
        <v>13</v>
      </c>
      <c r="K24" s="42" t="s">
        <v>14</v>
      </c>
    </row>
    <row r="25" spans="1:11" s="15" customFormat="1" ht="17" customHeight="1">
      <c r="A25" s="63" t="s">
        <v>30</v>
      </c>
      <c r="B25" s="61" t="s">
        <v>161</v>
      </c>
      <c r="C25" s="7" t="s">
        <v>89</v>
      </c>
      <c r="D25" s="8">
        <v>1</v>
      </c>
      <c r="E25" s="9" t="s">
        <v>91</v>
      </c>
      <c r="F25" s="8">
        <v>2</v>
      </c>
      <c r="G25" s="9" t="s">
        <v>92</v>
      </c>
      <c r="H25" s="37">
        <v>650</v>
      </c>
      <c r="I25" s="40">
        <f>H25*7.1</f>
        <v>4615</v>
      </c>
      <c r="J25" s="37">
        <f>H25*F25*D25</f>
        <v>1300</v>
      </c>
      <c r="K25" s="43" t="s">
        <v>137</v>
      </c>
    </row>
    <row r="26" spans="1:11" s="15" customFormat="1" ht="17" customHeight="1">
      <c r="A26" s="64"/>
      <c r="B26" s="62"/>
      <c r="C26" s="7" t="s">
        <v>90</v>
      </c>
      <c r="D26" s="8">
        <v>5</v>
      </c>
      <c r="E26" s="9" t="s">
        <v>91</v>
      </c>
      <c r="F26" s="8">
        <v>2</v>
      </c>
      <c r="G26" s="9" t="s">
        <v>92</v>
      </c>
      <c r="H26" s="37">
        <v>322</v>
      </c>
      <c r="I26" s="40">
        <f>H26*7.1</f>
        <v>2286.1999999999998</v>
      </c>
      <c r="J26" s="37">
        <f>H26*F26*D26</f>
        <v>3220</v>
      </c>
      <c r="K26" s="43" t="s">
        <v>137</v>
      </c>
    </row>
    <row r="27" spans="1:11" s="15" customFormat="1" ht="17" customHeight="1">
      <c r="A27" s="64"/>
      <c r="B27" s="61" t="s">
        <v>183</v>
      </c>
      <c r="C27" s="7" t="s">
        <v>89</v>
      </c>
      <c r="D27" s="8">
        <v>1</v>
      </c>
      <c r="E27" s="9" t="s">
        <v>91</v>
      </c>
      <c r="F27" s="8">
        <v>2</v>
      </c>
      <c r="G27" s="9" t="s">
        <v>92</v>
      </c>
      <c r="H27" s="37">
        <v>800</v>
      </c>
      <c r="I27" s="40">
        <f t="shared" ref="I27:I34" si="3">H27*7.1</f>
        <v>5680</v>
      </c>
      <c r="J27" s="37">
        <f t="shared" ref="J27" si="4">H27*F27*D27</f>
        <v>1600</v>
      </c>
      <c r="K27" s="43" t="s">
        <v>137</v>
      </c>
    </row>
    <row r="28" spans="1:11" s="15" customFormat="1" ht="17" customHeight="1">
      <c r="A28" s="64"/>
      <c r="B28" s="62"/>
      <c r="C28" s="7" t="s">
        <v>90</v>
      </c>
      <c r="D28" s="8">
        <v>5</v>
      </c>
      <c r="E28" s="9" t="s">
        <v>91</v>
      </c>
      <c r="F28" s="8">
        <v>2</v>
      </c>
      <c r="G28" s="9" t="s">
        <v>92</v>
      </c>
      <c r="H28" s="37">
        <v>300</v>
      </c>
      <c r="I28" s="40">
        <f t="shared" si="3"/>
        <v>2130</v>
      </c>
      <c r="J28" s="37">
        <f>H28*F28*D28</f>
        <v>3000</v>
      </c>
      <c r="K28" s="43" t="s">
        <v>137</v>
      </c>
    </row>
    <row r="29" spans="1:11" s="15" customFormat="1" ht="17" customHeight="1">
      <c r="A29" s="65"/>
      <c r="B29" s="60" t="s">
        <v>15</v>
      </c>
      <c r="C29" s="60"/>
      <c r="D29" s="60"/>
      <c r="E29" s="60"/>
      <c r="F29" s="60"/>
      <c r="G29" s="60"/>
      <c r="H29" s="60"/>
      <c r="I29" s="60"/>
      <c r="J29" s="38">
        <f>SUM(J25:J28)</f>
        <v>9120</v>
      </c>
      <c r="K29" s="43"/>
    </row>
    <row r="30" spans="1:11" s="15" customFormat="1" ht="17" customHeight="1">
      <c r="A30" s="63" t="s">
        <v>18</v>
      </c>
      <c r="B30" s="29" t="s">
        <v>98</v>
      </c>
      <c r="C30" s="7" t="s">
        <v>101</v>
      </c>
      <c r="D30" s="8">
        <v>1</v>
      </c>
      <c r="E30" s="9" t="s">
        <v>19</v>
      </c>
      <c r="F30" s="8">
        <v>1</v>
      </c>
      <c r="G30" s="9" t="s">
        <v>97</v>
      </c>
      <c r="H30" s="37">
        <v>1500</v>
      </c>
      <c r="I30" s="40">
        <f t="shared" si="3"/>
        <v>10650</v>
      </c>
      <c r="J30" s="37">
        <f>H30*F30*D30</f>
        <v>1500</v>
      </c>
      <c r="K30" s="43" t="s">
        <v>100</v>
      </c>
    </row>
    <row r="31" spans="1:11" s="15" customFormat="1" ht="17" customHeight="1">
      <c r="A31" s="64"/>
      <c r="B31" s="29" t="s">
        <v>99</v>
      </c>
      <c r="C31" s="7" t="s">
        <v>102</v>
      </c>
      <c r="D31" s="8">
        <v>1</v>
      </c>
      <c r="E31" s="9" t="s">
        <v>19</v>
      </c>
      <c r="F31" s="8">
        <v>1</v>
      </c>
      <c r="G31" s="9" t="s">
        <v>97</v>
      </c>
      <c r="H31" s="37">
        <v>1600</v>
      </c>
      <c r="I31" s="40">
        <f t="shared" si="3"/>
        <v>11360</v>
      </c>
      <c r="J31" s="37">
        <f t="shared" ref="J31:J34" si="5">H31*F31*D31</f>
        <v>1600</v>
      </c>
      <c r="K31" s="43" t="s">
        <v>100</v>
      </c>
    </row>
    <row r="32" spans="1:11" s="15" customFormat="1" ht="17" customHeight="1">
      <c r="A32" s="65"/>
      <c r="B32" s="60" t="s">
        <v>15</v>
      </c>
      <c r="C32" s="60"/>
      <c r="D32" s="60"/>
      <c r="E32" s="60"/>
      <c r="F32" s="60"/>
      <c r="G32" s="60"/>
      <c r="H32" s="60"/>
      <c r="I32" s="60"/>
      <c r="J32" s="38">
        <f>SUM(J30:J31)</f>
        <v>3100</v>
      </c>
      <c r="K32" s="43"/>
    </row>
    <row r="33" spans="1:11" s="15" customFormat="1" ht="17" customHeight="1">
      <c r="A33" s="59" t="s">
        <v>20</v>
      </c>
      <c r="B33" s="29" t="s">
        <v>98</v>
      </c>
      <c r="C33" s="7" t="s">
        <v>104</v>
      </c>
      <c r="D33" s="8">
        <v>1</v>
      </c>
      <c r="E33" s="9" t="s">
        <v>16</v>
      </c>
      <c r="F33" s="8">
        <v>1</v>
      </c>
      <c r="G33" s="9" t="s">
        <v>97</v>
      </c>
      <c r="H33" s="37">
        <v>1500</v>
      </c>
      <c r="I33" s="40">
        <f t="shared" si="3"/>
        <v>10650</v>
      </c>
      <c r="J33" s="37">
        <f>H33*F33*D33</f>
        <v>1500</v>
      </c>
      <c r="K33" s="43" t="s">
        <v>103</v>
      </c>
    </row>
    <row r="34" spans="1:11" s="15" customFormat="1" ht="17" customHeight="1">
      <c r="A34" s="59"/>
      <c r="B34" s="29" t="s">
        <v>99</v>
      </c>
      <c r="C34" s="7" t="s">
        <v>105</v>
      </c>
      <c r="D34" s="8">
        <v>1</v>
      </c>
      <c r="E34" s="9" t="s">
        <v>16</v>
      </c>
      <c r="F34" s="8">
        <v>1</v>
      </c>
      <c r="G34" s="9" t="s">
        <v>97</v>
      </c>
      <c r="H34" s="37">
        <v>1700</v>
      </c>
      <c r="I34" s="40">
        <f t="shared" si="3"/>
        <v>12070</v>
      </c>
      <c r="J34" s="37">
        <f t="shared" si="5"/>
        <v>1700</v>
      </c>
      <c r="K34" s="43" t="s">
        <v>103</v>
      </c>
    </row>
    <row r="35" spans="1:11" s="15" customFormat="1" ht="17" customHeight="1">
      <c r="A35" s="59"/>
      <c r="B35" s="60" t="s">
        <v>15</v>
      </c>
      <c r="C35" s="60"/>
      <c r="D35" s="60"/>
      <c r="E35" s="60"/>
      <c r="F35" s="60"/>
      <c r="G35" s="60"/>
      <c r="H35" s="60"/>
      <c r="I35" s="60"/>
      <c r="J35" s="38">
        <f>SUM(J33:J34)</f>
        <v>3200</v>
      </c>
      <c r="K35" s="43"/>
    </row>
    <row r="36" spans="1:11" s="15" customFormat="1" ht="17" customHeight="1">
      <c r="A36" s="63" t="s">
        <v>154</v>
      </c>
      <c r="B36" s="29" t="s">
        <v>155</v>
      </c>
      <c r="C36" s="7" t="s">
        <v>156</v>
      </c>
      <c r="D36" s="8">
        <v>4</v>
      </c>
      <c r="E36" s="9" t="s">
        <v>157</v>
      </c>
      <c r="F36" s="8">
        <v>13</v>
      </c>
      <c r="G36" s="9" t="s">
        <v>158</v>
      </c>
      <c r="H36" s="37">
        <f>I36/7.1</f>
        <v>8.4507042253521139</v>
      </c>
      <c r="I36" s="40">
        <v>60</v>
      </c>
      <c r="J36" s="37">
        <f>H36*F36*D36</f>
        <v>439.43661971830994</v>
      </c>
      <c r="K36" s="43" t="s">
        <v>159</v>
      </c>
    </row>
    <row r="37" spans="1:11" s="15" customFormat="1" ht="17" customHeight="1">
      <c r="A37" s="64"/>
      <c r="B37" s="29" t="s">
        <v>211</v>
      </c>
      <c r="C37" s="7"/>
      <c r="D37" s="8">
        <v>2</v>
      </c>
      <c r="E37" s="9" t="s">
        <v>157</v>
      </c>
      <c r="F37" s="8">
        <v>2</v>
      </c>
      <c r="G37" s="9" t="s">
        <v>210</v>
      </c>
      <c r="H37" s="37">
        <v>-42.8</v>
      </c>
      <c r="I37" s="40"/>
      <c r="J37" s="37">
        <f>H37*F37*D37</f>
        <v>-171.2</v>
      </c>
      <c r="K37" s="43"/>
    </row>
    <row r="38" spans="1:11" s="15" customFormat="1" ht="17" customHeight="1">
      <c r="A38" s="65"/>
      <c r="B38" s="60" t="s">
        <v>15</v>
      </c>
      <c r="C38" s="60"/>
      <c r="D38" s="60"/>
      <c r="E38" s="60"/>
      <c r="F38" s="60"/>
      <c r="G38" s="60"/>
      <c r="H38" s="60"/>
      <c r="I38" s="60"/>
      <c r="J38" s="38">
        <f>SUM(J36:J37)</f>
        <v>268.23661971830995</v>
      </c>
      <c r="K38" s="43"/>
    </row>
    <row r="39" spans="1:11" ht="17" customHeight="1">
      <c r="A39" s="66" t="s">
        <v>208</v>
      </c>
      <c r="B39" s="66"/>
      <c r="C39" s="66"/>
      <c r="D39" s="66"/>
      <c r="E39" s="66"/>
      <c r="F39" s="66"/>
      <c r="G39" s="66"/>
      <c r="H39" s="66"/>
      <c r="I39" s="66"/>
      <c r="J39" s="39">
        <f>J35+J32+J29+J38</f>
        <v>15688.236619718309</v>
      </c>
      <c r="K39" s="40"/>
    </row>
    <row r="40" spans="1:11" ht="17" customHeight="1">
      <c r="A40" s="66" t="s">
        <v>95</v>
      </c>
      <c r="B40" s="66"/>
      <c r="C40" s="66"/>
      <c r="D40" s="66"/>
      <c r="E40" s="66"/>
      <c r="F40" s="66"/>
      <c r="G40" s="66"/>
      <c r="H40" s="66"/>
      <c r="I40" s="66"/>
      <c r="J40" s="39">
        <v>15688</v>
      </c>
      <c r="K40" s="40"/>
    </row>
    <row r="42" spans="1:11" ht="17" customHeight="1">
      <c r="A42" s="32" t="s">
        <v>94</v>
      </c>
      <c r="B42" s="33" t="s">
        <v>106</v>
      </c>
      <c r="E42" s="1" t="s">
        <v>22</v>
      </c>
    </row>
    <row r="43" spans="1:11" ht="17" customHeight="1">
      <c r="A43" s="11"/>
      <c r="E43" s="23" t="s">
        <v>93</v>
      </c>
      <c r="J43" s="57">
        <f>J40*7.2</f>
        <v>112953.60000000001</v>
      </c>
      <c r="K43" s="58">
        <f>J43+J20</f>
        <v>816182.6</v>
      </c>
    </row>
    <row r="44" spans="1:11" ht="17" customHeight="1">
      <c r="A44" s="11"/>
      <c r="J44" s="57"/>
    </row>
    <row r="45" spans="1:11" ht="17" customHeight="1">
      <c r="A45" s="11"/>
      <c r="E45" t="s">
        <v>28</v>
      </c>
    </row>
    <row r="46" spans="1:11" ht="17" customHeight="1">
      <c r="E46" t="s">
        <v>29</v>
      </c>
    </row>
    <row r="47" spans="1:11" ht="17" customHeight="1"/>
  </sheetData>
  <mergeCells count="24">
    <mergeCell ref="A40:I40"/>
    <mergeCell ref="A1:K1"/>
    <mergeCell ref="B2:I2"/>
    <mergeCell ref="F3:I3"/>
    <mergeCell ref="C6:C8"/>
    <mergeCell ref="B25:B26"/>
    <mergeCell ref="A10:I10"/>
    <mergeCell ref="A13:A16"/>
    <mergeCell ref="B16:I16"/>
    <mergeCell ref="A17:I17"/>
    <mergeCell ref="C13:C15"/>
    <mergeCell ref="B38:I38"/>
    <mergeCell ref="A36:A38"/>
    <mergeCell ref="A39:I39"/>
    <mergeCell ref="A4:K4"/>
    <mergeCell ref="A30:A32"/>
    <mergeCell ref="A6:A9"/>
    <mergeCell ref="B9:I9"/>
    <mergeCell ref="B27:B28"/>
    <mergeCell ref="A33:A35"/>
    <mergeCell ref="B32:I32"/>
    <mergeCell ref="B35:I35"/>
    <mergeCell ref="A25:A29"/>
    <mergeCell ref="B29:I29"/>
  </mergeCells>
  <phoneticPr fontId="11" type="noConversion"/>
  <pageMargins left="0.23611111111111099" right="3.8888888888888903E-2" top="3.8888888888888903E-2" bottom="0.196527777777778" header="0.3" footer="0.3"/>
  <pageSetup paperSize="9"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3474-0FF0-1B41-8C48-52342B025FDE}">
  <dimension ref="A1:I12"/>
  <sheetViews>
    <sheetView zoomScaleNormal="100" workbookViewId="0">
      <selection activeCell="D15" sqref="D15"/>
    </sheetView>
  </sheetViews>
  <sheetFormatPr baseColWidth="10" defaultRowHeight="15"/>
  <cols>
    <col min="1" max="1" width="5.33203125" style="20" customWidth="1"/>
    <col min="2" max="2" width="16.33203125" style="20" customWidth="1"/>
    <col min="3" max="3" width="27.83203125" customWidth="1"/>
    <col min="4" max="4" width="10.5" customWidth="1"/>
    <col min="5" max="5" width="12.1640625" customWidth="1"/>
    <col min="6" max="6" width="27.6640625" style="20" customWidth="1"/>
    <col min="7" max="7" width="21.1640625" style="20" customWidth="1"/>
    <col min="8" max="8" width="13.83203125" style="20" customWidth="1"/>
    <col min="9" max="9" width="63" style="1" customWidth="1"/>
  </cols>
  <sheetData>
    <row r="1" spans="1:9" s="24" customFormat="1" ht="24" customHeight="1">
      <c r="A1" s="16" t="s">
        <v>55</v>
      </c>
      <c r="B1" s="16" t="s">
        <v>31</v>
      </c>
      <c r="C1" s="16" t="s">
        <v>32</v>
      </c>
      <c r="D1" s="16" t="s">
        <v>35</v>
      </c>
      <c r="E1" s="16" t="s">
        <v>72</v>
      </c>
      <c r="F1" s="16" t="s">
        <v>76</v>
      </c>
      <c r="G1" s="16" t="s">
        <v>60</v>
      </c>
      <c r="H1" s="16" t="s">
        <v>61</v>
      </c>
      <c r="I1" s="27" t="s">
        <v>54</v>
      </c>
    </row>
    <row r="2" spans="1:9" s="15" customFormat="1" ht="74" customHeight="1">
      <c r="A2" s="17">
        <v>1</v>
      </c>
      <c r="B2" s="22" t="s">
        <v>37</v>
      </c>
      <c r="C2" s="18" t="s">
        <v>36</v>
      </c>
      <c r="D2" s="18"/>
      <c r="E2" s="18" t="s">
        <v>73</v>
      </c>
      <c r="F2" s="18" t="s">
        <v>56</v>
      </c>
      <c r="G2" s="18" t="s">
        <v>63</v>
      </c>
      <c r="H2" s="18" t="s">
        <v>64</v>
      </c>
      <c r="I2" s="28" t="s">
        <v>80</v>
      </c>
    </row>
    <row r="3" spans="1:9" s="24" customFormat="1" ht="24" customHeight="1">
      <c r="A3" s="17">
        <v>2</v>
      </c>
      <c r="B3" s="22" t="s">
        <v>38</v>
      </c>
      <c r="C3" s="18" t="s">
        <v>41</v>
      </c>
      <c r="D3" s="18"/>
      <c r="E3" s="18" t="s">
        <v>74</v>
      </c>
      <c r="F3" s="18" t="s">
        <v>56</v>
      </c>
      <c r="G3" s="18" t="s">
        <v>62</v>
      </c>
      <c r="H3" s="18" t="s">
        <v>64</v>
      </c>
      <c r="I3" s="14"/>
    </row>
    <row r="4" spans="1:9" s="24" customFormat="1" ht="43" customHeight="1">
      <c r="A4" s="17">
        <v>3</v>
      </c>
      <c r="B4" s="22" t="s">
        <v>39</v>
      </c>
      <c r="C4" s="18" t="s">
        <v>42</v>
      </c>
      <c r="D4" s="18"/>
      <c r="E4" s="18" t="s">
        <v>74</v>
      </c>
      <c r="F4" s="18" t="s">
        <v>57</v>
      </c>
      <c r="G4" s="26" t="s">
        <v>67</v>
      </c>
      <c r="H4" s="26" t="s">
        <v>65</v>
      </c>
      <c r="I4" s="28" t="s">
        <v>79</v>
      </c>
    </row>
    <row r="5" spans="1:9" s="24" customFormat="1" ht="24" customHeight="1">
      <c r="A5" s="17">
        <v>4</v>
      </c>
      <c r="B5" s="22" t="s">
        <v>40</v>
      </c>
      <c r="C5" s="18" t="s">
        <v>43</v>
      </c>
      <c r="D5" s="17"/>
      <c r="E5" s="18" t="s">
        <v>74</v>
      </c>
      <c r="F5" s="18" t="s">
        <v>57</v>
      </c>
      <c r="G5" s="18" t="s">
        <v>62</v>
      </c>
      <c r="H5" s="18" t="s">
        <v>64</v>
      </c>
      <c r="I5" s="14"/>
    </row>
    <row r="6" spans="1:9" s="24" customFormat="1" ht="24" customHeight="1">
      <c r="A6" s="17">
        <v>5</v>
      </c>
      <c r="B6" s="18" t="s">
        <v>44</v>
      </c>
      <c r="C6" s="18" t="s">
        <v>43</v>
      </c>
      <c r="D6" s="17"/>
      <c r="E6" s="18" t="s">
        <v>74</v>
      </c>
      <c r="F6" s="18" t="s">
        <v>57</v>
      </c>
      <c r="G6" s="18" t="s">
        <v>62</v>
      </c>
      <c r="H6" s="18" t="s">
        <v>64</v>
      </c>
      <c r="I6" s="14"/>
    </row>
    <row r="7" spans="1:9" s="24" customFormat="1" ht="44" customHeight="1">
      <c r="A7" s="17">
        <v>6</v>
      </c>
      <c r="B7" s="18" t="s">
        <v>45</v>
      </c>
      <c r="C7" s="18" t="s">
        <v>46</v>
      </c>
      <c r="D7" s="17"/>
      <c r="E7" s="18" t="s">
        <v>74</v>
      </c>
      <c r="F7" s="18" t="s">
        <v>58</v>
      </c>
      <c r="G7" s="26" t="s">
        <v>68</v>
      </c>
      <c r="H7" s="26" t="s">
        <v>69</v>
      </c>
      <c r="I7" s="28" t="s">
        <v>77</v>
      </c>
    </row>
    <row r="8" spans="1:9" s="24" customFormat="1" ht="43" customHeight="1">
      <c r="A8" s="17">
        <v>7</v>
      </c>
      <c r="B8" s="18" t="s">
        <v>48</v>
      </c>
      <c r="C8" s="18" t="s">
        <v>47</v>
      </c>
      <c r="D8" s="17"/>
      <c r="E8" s="18" t="s">
        <v>74</v>
      </c>
      <c r="F8" s="18" t="s">
        <v>59</v>
      </c>
      <c r="G8" s="26" t="s">
        <v>70</v>
      </c>
      <c r="H8" s="26" t="s">
        <v>71</v>
      </c>
      <c r="I8" s="28" t="s">
        <v>78</v>
      </c>
    </row>
    <row r="9" spans="1:9" s="24" customFormat="1" ht="24" customHeight="1">
      <c r="A9" s="17">
        <v>8</v>
      </c>
      <c r="B9" s="18" t="s">
        <v>50</v>
      </c>
      <c r="C9" s="18" t="s">
        <v>49</v>
      </c>
      <c r="D9" s="25"/>
      <c r="E9" s="18" t="s">
        <v>75</v>
      </c>
      <c r="F9" s="18" t="s">
        <v>59</v>
      </c>
      <c r="G9" s="18" t="s">
        <v>62</v>
      </c>
      <c r="H9" s="18" t="s">
        <v>64</v>
      </c>
      <c r="I9" s="14"/>
    </row>
    <row r="10" spans="1:9" s="24" customFormat="1" ht="64" customHeight="1">
      <c r="A10" s="17">
        <v>9</v>
      </c>
      <c r="B10" s="18" t="s">
        <v>51</v>
      </c>
      <c r="C10" s="18" t="s">
        <v>202</v>
      </c>
      <c r="D10" s="25"/>
      <c r="E10" s="25"/>
      <c r="F10" s="18" t="s">
        <v>33</v>
      </c>
      <c r="G10" s="18" t="s">
        <v>66</v>
      </c>
      <c r="H10" s="18" t="s">
        <v>64</v>
      </c>
      <c r="I10" s="76" t="s">
        <v>201</v>
      </c>
    </row>
    <row r="11" spans="1:9" s="24" customFormat="1" ht="30" customHeight="1">
      <c r="A11" s="17">
        <v>10</v>
      </c>
      <c r="B11" s="18" t="s">
        <v>52</v>
      </c>
      <c r="C11" s="18" t="s">
        <v>203</v>
      </c>
      <c r="D11" s="25"/>
      <c r="E11" s="25"/>
      <c r="F11" s="18" t="s">
        <v>33</v>
      </c>
      <c r="G11" s="18" t="s">
        <v>33</v>
      </c>
      <c r="H11" s="17"/>
      <c r="I11" s="77"/>
    </row>
    <row r="12" spans="1:9" s="24" customFormat="1" ht="24" customHeight="1">
      <c r="A12" s="17">
        <v>11</v>
      </c>
      <c r="B12" s="18" t="s">
        <v>53</v>
      </c>
      <c r="C12" s="18" t="s">
        <v>204</v>
      </c>
      <c r="D12" s="25"/>
      <c r="E12" s="25"/>
      <c r="F12" s="18" t="s">
        <v>33</v>
      </c>
      <c r="G12" s="18" t="s">
        <v>33</v>
      </c>
      <c r="H12" s="17"/>
      <c r="I12" s="78"/>
    </row>
  </sheetData>
  <mergeCells count="1">
    <mergeCell ref="I10:I12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10E3-466E-204D-A1E8-6F5424590165}">
  <dimension ref="A1:C4"/>
  <sheetViews>
    <sheetView workbookViewId="0">
      <selection activeCell="F2" sqref="F2"/>
    </sheetView>
  </sheetViews>
  <sheetFormatPr baseColWidth="10" defaultRowHeight="15"/>
  <cols>
    <col min="1" max="1" width="10.83203125" style="15"/>
    <col min="2" max="2" width="44.5" style="15" customWidth="1"/>
    <col min="3" max="3" width="67.33203125" style="15" customWidth="1"/>
  </cols>
  <sheetData>
    <row r="1" spans="1:3" ht="202" customHeight="1">
      <c r="A1" s="17" t="s">
        <v>140</v>
      </c>
      <c r="B1" s="17"/>
      <c r="C1" s="17"/>
    </row>
    <row r="2" spans="1:3" ht="204" customHeight="1">
      <c r="A2" s="18" t="s">
        <v>141</v>
      </c>
      <c r="B2" s="17"/>
      <c r="C2" s="17"/>
    </row>
    <row r="3" spans="1:3" ht="159" customHeight="1">
      <c r="A3" s="17" t="s">
        <v>142</v>
      </c>
      <c r="B3" s="17"/>
      <c r="C3" s="17"/>
    </row>
    <row r="4" spans="1:3" ht="266" customHeight="1">
      <c r="A4" s="17" t="s">
        <v>143</v>
      </c>
      <c r="B4" s="17"/>
      <c r="C4" s="17"/>
    </row>
  </sheetData>
  <phoneticPr fontId="1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56C4-213C-3C4F-B4B4-4730595F96D7}">
  <dimension ref="A2:A25"/>
  <sheetViews>
    <sheetView workbookViewId="0">
      <selection activeCell="D26" sqref="D26"/>
    </sheetView>
  </sheetViews>
  <sheetFormatPr baseColWidth="10" defaultRowHeight="15"/>
  <cols>
    <col min="1" max="1" width="68.5" customWidth="1"/>
  </cols>
  <sheetData>
    <row r="2" spans="1:1">
      <c r="A2" s="52" t="s">
        <v>180</v>
      </c>
    </row>
    <row r="3" spans="1:1">
      <c r="A3" s="49" t="s">
        <v>162</v>
      </c>
    </row>
    <row r="4" spans="1:1">
      <c r="A4" s="49" t="s">
        <v>163</v>
      </c>
    </row>
    <row r="5" spans="1:1">
      <c r="A5" s="49" t="s">
        <v>164</v>
      </c>
    </row>
    <row r="6" spans="1:1">
      <c r="A6" s="49"/>
    </row>
    <row r="7" spans="1:1">
      <c r="A7" s="52" t="s">
        <v>181</v>
      </c>
    </row>
    <row r="8" spans="1:1">
      <c r="A8" s="49" t="s">
        <v>165</v>
      </c>
    </row>
    <row r="9" spans="1:1">
      <c r="A9" s="49" t="s">
        <v>166</v>
      </c>
    </row>
    <row r="10" spans="1:1">
      <c r="A10" s="49" t="s">
        <v>167</v>
      </c>
    </row>
    <row r="11" spans="1:1">
      <c r="A11" s="49" t="s">
        <v>168</v>
      </c>
    </row>
    <row r="12" spans="1:1">
      <c r="A12" s="49" t="s">
        <v>169</v>
      </c>
    </row>
    <row r="13" spans="1:1">
      <c r="A13" s="49"/>
    </row>
    <row r="14" spans="1:1">
      <c r="A14" s="53" t="s">
        <v>170</v>
      </c>
    </row>
    <row r="15" spans="1:1">
      <c r="A15" s="49" t="s">
        <v>171</v>
      </c>
    </row>
    <row r="16" spans="1:1">
      <c r="A16" s="49" t="s">
        <v>172</v>
      </c>
    </row>
    <row r="17" spans="1:1">
      <c r="A17" s="49" t="s">
        <v>173</v>
      </c>
    </row>
    <row r="18" spans="1:1">
      <c r="A18" s="49"/>
    </row>
    <row r="19" spans="1:1">
      <c r="A19" s="52" t="s">
        <v>182</v>
      </c>
    </row>
    <row r="20" spans="1:1">
      <c r="A20" s="49" t="s">
        <v>174</v>
      </c>
    </row>
    <row r="21" spans="1:1">
      <c r="A21" s="49" t="s">
        <v>175</v>
      </c>
    </row>
    <row r="22" spans="1:1">
      <c r="A22" s="49" t="s">
        <v>176</v>
      </c>
    </row>
    <row r="23" spans="1:1">
      <c r="A23" s="49" t="s">
        <v>177</v>
      </c>
    </row>
    <row r="24" spans="1:1">
      <c r="A24" s="49" t="s">
        <v>178</v>
      </c>
    </row>
    <row r="25" spans="1:1">
      <c r="A25" s="49" t="s">
        <v>179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ADBE-A824-164B-94E0-022D66B7F5A7}">
  <dimension ref="A1:F16"/>
  <sheetViews>
    <sheetView zoomScale="80" zoomScaleNormal="80" workbookViewId="0">
      <selection activeCell="I6" sqref="I6"/>
    </sheetView>
  </sheetViews>
  <sheetFormatPr baseColWidth="10" defaultRowHeight="15"/>
  <cols>
    <col min="1" max="1" width="37.5" customWidth="1"/>
    <col min="2" max="2" width="17.6640625" customWidth="1"/>
    <col min="3" max="3" width="13.83203125" style="46" customWidth="1"/>
    <col min="4" max="4" width="31.1640625" customWidth="1"/>
    <col min="5" max="5" width="57.5" customWidth="1"/>
    <col min="6" max="6" width="42.1640625" customWidth="1"/>
  </cols>
  <sheetData>
    <row r="1" spans="1:6" ht="24" customHeight="1">
      <c r="A1" s="85" t="s">
        <v>107</v>
      </c>
      <c r="B1" s="44" t="s">
        <v>108</v>
      </c>
      <c r="C1" s="45">
        <v>350</v>
      </c>
      <c r="D1" s="80" t="s">
        <v>126</v>
      </c>
      <c r="E1" s="79"/>
      <c r="F1" s="79"/>
    </row>
    <row r="2" spans="1:6" ht="146" customHeight="1">
      <c r="A2" s="86"/>
      <c r="B2" s="41" t="s">
        <v>109</v>
      </c>
      <c r="C2" s="45">
        <v>600</v>
      </c>
      <c r="D2" s="80"/>
      <c r="E2" s="79"/>
      <c r="F2" s="79"/>
    </row>
    <row r="3" spans="1:6" ht="22" customHeight="1">
      <c r="A3" s="87" t="s">
        <v>124</v>
      </c>
      <c r="B3" s="50" t="s">
        <v>110</v>
      </c>
      <c r="C3" s="51">
        <v>280</v>
      </c>
      <c r="D3" s="81" t="s">
        <v>125</v>
      </c>
      <c r="E3" s="79"/>
      <c r="F3" s="79"/>
    </row>
    <row r="4" spans="1:6" ht="151" customHeight="1">
      <c r="A4" s="88"/>
      <c r="B4" s="50" t="s">
        <v>111</v>
      </c>
      <c r="C4" s="51">
        <v>650</v>
      </c>
      <c r="D4" s="81"/>
      <c r="E4" s="79"/>
      <c r="F4" s="79"/>
    </row>
    <row r="5" spans="1:6" ht="22" customHeight="1">
      <c r="A5" s="89" t="s">
        <v>122</v>
      </c>
      <c r="B5" s="41" t="s">
        <v>112</v>
      </c>
      <c r="C5" s="45">
        <v>280</v>
      </c>
      <c r="D5" s="80" t="s">
        <v>123</v>
      </c>
      <c r="E5" s="79"/>
      <c r="F5" s="79"/>
    </row>
    <row r="6" spans="1:6" ht="153" customHeight="1">
      <c r="A6" s="89"/>
      <c r="B6" s="41" t="s">
        <v>113</v>
      </c>
      <c r="C6" s="45">
        <v>680</v>
      </c>
      <c r="D6" s="80"/>
      <c r="E6" s="79"/>
      <c r="F6" s="79"/>
    </row>
    <row r="7" spans="1:6" ht="22" customHeight="1">
      <c r="A7" s="87" t="s">
        <v>127</v>
      </c>
      <c r="B7" s="50" t="s">
        <v>114</v>
      </c>
      <c r="C7" s="51">
        <v>300</v>
      </c>
      <c r="D7" s="81" t="s">
        <v>128</v>
      </c>
      <c r="E7" s="79"/>
      <c r="F7" s="79"/>
    </row>
    <row r="8" spans="1:6" ht="156" customHeight="1">
      <c r="A8" s="87"/>
      <c r="B8" s="50" t="s">
        <v>115</v>
      </c>
      <c r="C8" s="51">
        <v>800</v>
      </c>
      <c r="D8" s="81"/>
      <c r="E8" s="79"/>
      <c r="F8" s="79"/>
    </row>
    <row r="9" spans="1:6" ht="22" customHeight="1">
      <c r="A9" s="90" t="s">
        <v>129</v>
      </c>
      <c r="B9" s="41" t="s">
        <v>116</v>
      </c>
      <c r="C9" s="45">
        <v>300</v>
      </c>
      <c r="D9" s="80" t="s">
        <v>134</v>
      </c>
      <c r="E9" s="79"/>
      <c r="F9" s="79"/>
    </row>
    <row r="10" spans="1:6" ht="145" customHeight="1">
      <c r="A10" s="90"/>
      <c r="B10" s="41" t="s">
        <v>117</v>
      </c>
      <c r="C10" s="45">
        <v>780</v>
      </c>
      <c r="D10" s="80"/>
      <c r="E10" s="79"/>
      <c r="F10" s="79"/>
    </row>
    <row r="11" spans="1:6" ht="22" customHeight="1">
      <c r="A11" s="82" t="s">
        <v>130</v>
      </c>
      <c r="B11" s="41" t="s">
        <v>118</v>
      </c>
      <c r="C11" s="45">
        <v>180</v>
      </c>
      <c r="D11" s="80" t="s">
        <v>133</v>
      </c>
      <c r="E11" s="79"/>
      <c r="F11" s="79"/>
    </row>
    <row r="12" spans="1:6" ht="160" customHeight="1">
      <c r="A12" s="84"/>
      <c r="B12" s="41" t="s">
        <v>111</v>
      </c>
      <c r="C12" s="45">
        <v>400</v>
      </c>
      <c r="D12" s="80"/>
      <c r="E12" s="79"/>
      <c r="F12" s="79"/>
    </row>
    <row r="13" spans="1:6" ht="22" customHeight="1">
      <c r="A13" s="82" t="s">
        <v>131</v>
      </c>
      <c r="B13" s="41" t="s">
        <v>118</v>
      </c>
      <c r="C13" s="45">
        <v>180</v>
      </c>
      <c r="D13" s="80" t="s">
        <v>132</v>
      </c>
      <c r="E13" s="79"/>
      <c r="F13" s="79"/>
    </row>
    <row r="14" spans="1:6" ht="154" customHeight="1">
      <c r="A14" s="82"/>
      <c r="B14" s="41" t="s">
        <v>119</v>
      </c>
      <c r="C14" s="45">
        <v>400</v>
      </c>
      <c r="D14" s="80"/>
      <c r="E14" s="79"/>
      <c r="F14" s="79"/>
    </row>
    <row r="15" spans="1:6" ht="22" customHeight="1">
      <c r="A15" s="83" t="s">
        <v>135</v>
      </c>
      <c r="B15" s="41" t="s">
        <v>120</v>
      </c>
      <c r="C15" s="45">
        <v>325</v>
      </c>
      <c r="D15" s="80" t="s">
        <v>136</v>
      </c>
      <c r="E15" s="79"/>
      <c r="F15" s="79"/>
    </row>
    <row r="16" spans="1:6" ht="152" customHeight="1">
      <c r="A16" s="83"/>
      <c r="B16" s="41" t="s">
        <v>121</v>
      </c>
      <c r="C16" s="45">
        <v>420</v>
      </c>
      <c r="D16" s="80"/>
      <c r="E16" s="79"/>
      <c r="F16" s="79"/>
    </row>
  </sheetData>
  <mergeCells count="32">
    <mergeCell ref="A1:A2"/>
    <mergeCell ref="A3:A4"/>
    <mergeCell ref="A5:A6"/>
    <mergeCell ref="A7:A8"/>
    <mergeCell ref="A9:A10"/>
    <mergeCell ref="A13:A14"/>
    <mergeCell ref="A15:A16"/>
    <mergeCell ref="D5:D6"/>
    <mergeCell ref="E5:E6"/>
    <mergeCell ref="F5:F6"/>
    <mergeCell ref="E9:E10"/>
    <mergeCell ref="F9:F10"/>
    <mergeCell ref="A11:A12"/>
    <mergeCell ref="D15:D16"/>
    <mergeCell ref="E15:E16"/>
    <mergeCell ref="F15:F16"/>
    <mergeCell ref="D9:D10"/>
    <mergeCell ref="D11:D12"/>
    <mergeCell ref="E11:E12"/>
    <mergeCell ref="F11:F12"/>
    <mergeCell ref="D13:D14"/>
    <mergeCell ref="E13:E14"/>
    <mergeCell ref="F13:F14"/>
    <mergeCell ref="D1:D2"/>
    <mergeCell ref="E1:E2"/>
    <mergeCell ref="F1:F2"/>
    <mergeCell ref="D7:D8"/>
    <mergeCell ref="E7:E8"/>
    <mergeCell ref="F7:F8"/>
    <mergeCell ref="E3:E4"/>
    <mergeCell ref="D3:D4"/>
    <mergeCell ref="F3:F4"/>
  </mergeCells>
  <phoneticPr fontId="1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F59D-22B3-C640-A2DF-6A25D47EC063}">
  <dimension ref="A1:E4"/>
  <sheetViews>
    <sheetView zoomScale="60" zoomScaleNormal="60" workbookViewId="0">
      <selection activeCell="I4" sqref="I4"/>
    </sheetView>
  </sheetViews>
  <sheetFormatPr baseColWidth="10" defaultRowHeight="15"/>
  <cols>
    <col min="2" max="5" width="38.6640625" customWidth="1"/>
  </cols>
  <sheetData>
    <row r="1" spans="1:5" ht="119" customHeight="1">
      <c r="A1" s="17" t="s">
        <v>140</v>
      </c>
      <c r="B1" s="48" t="s">
        <v>148</v>
      </c>
      <c r="C1" s="28" t="s">
        <v>146</v>
      </c>
      <c r="D1" s="28" t="s">
        <v>147</v>
      </c>
    </row>
    <row r="2" spans="1:5" ht="219" customHeight="1">
      <c r="A2" s="18" t="s">
        <v>141</v>
      </c>
      <c r="B2" s="48" t="s">
        <v>145</v>
      </c>
      <c r="C2" s="48" t="s">
        <v>149</v>
      </c>
      <c r="D2" s="49"/>
      <c r="E2" s="49"/>
    </row>
    <row r="3" spans="1:5" ht="229" customHeight="1">
      <c r="A3" s="17" t="s">
        <v>142</v>
      </c>
      <c r="B3" s="48" t="s">
        <v>160</v>
      </c>
      <c r="C3" s="25"/>
      <c r="D3" s="49"/>
      <c r="E3" s="49"/>
    </row>
    <row r="4" spans="1:5" ht="260" customHeight="1">
      <c r="A4" s="25" t="s">
        <v>143</v>
      </c>
      <c r="B4" s="48" t="s">
        <v>150</v>
      </c>
      <c r="C4" s="48" t="s">
        <v>151</v>
      </c>
      <c r="D4" s="48" t="s">
        <v>152</v>
      </c>
      <c r="E4" s="48" t="s">
        <v>153</v>
      </c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AFDF-DA4A-7744-AAEE-E807FE0D094E}">
  <dimension ref="A26:D38"/>
  <sheetViews>
    <sheetView topLeftCell="A9" zoomScale="110" zoomScaleNormal="110" workbookViewId="0">
      <selection activeCell="E35" sqref="E35"/>
    </sheetView>
  </sheetViews>
  <sheetFormatPr baseColWidth="10" defaultRowHeight="15"/>
  <sheetData>
    <row r="26" spans="1:4">
      <c r="A26" s="54" t="s">
        <v>190</v>
      </c>
      <c r="B26" s="54" t="s">
        <v>184</v>
      </c>
      <c r="C26" s="54"/>
    </row>
    <row r="27" spans="1:4">
      <c r="A27" s="54"/>
      <c r="B27" s="54" t="s">
        <v>185</v>
      </c>
    </row>
    <row r="28" spans="1:4">
      <c r="A28" s="54"/>
      <c r="B28" s="54" t="s">
        <v>209</v>
      </c>
    </row>
    <row r="29" spans="1:4">
      <c r="A29" s="54"/>
      <c r="B29" s="54" t="s">
        <v>186</v>
      </c>
    </row>
    <row r="30" spans="1:4">
      <c r="A30" s="54"/>
      <c r="B30" s="54" t="s">
        <v>188</v>
      </c>
    </row>
    <row r="31" spans="1:4">
      <c r="A31" s="23" t="s">
        <v>195</v>
      </c>
      <c r="B31" s="54" t="s">
        <v>189</v>
      </c>
    </row>
    <row r="32" spans="1:4">
      <c r="A32" s="54"/>
      <c r="B32" s="54"/>
      <c r="C32" s="54"/>
      <c r="D32" s="54"/>
    </row>
    <row r="33" spans="1:4">
      <c r="A33" s="54" t="s">
        <v>191</v>
      </c>
      <c r="B33" s="54" t="s">
        <v>209</v>
      </c>
    </row>
    <row r="34" spans="1:4">
      <c r="A34" s="54"/>
      <c r="B34" s="54" t="s">
        <v>192</v>
      </c>
    </row>
    <row r="35" spans="1:4">
      <c r="A35" s="54"/>
      <c r="B35" s="54"/>
      <c r="C35" s="54"/>
      <c r="D35" s="54"/>
    </row>
    <row r="36" spans="1:4">
      <c r="A36" s="54" t="s">
        <v>193</v>
      </c>
      <c r="B36" s="54" t="s">
        <v>196</v>
      </c>
    </row>
    <row r="37" spans="1:4">
      <c r="A37" s="54"/>
      <c r="B37" s="54" t="s">
        <v>187</v>
      </c>
    </row>
    <row r="38" spans="1:4">
      <c r="A38" s="54"/>
      <c r="B38" s="54" t="s">
        <v>194</v>
      </c>
      <c r="C38" s="54"/>
    </row>
  </sheetData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报价</vt:lpstr>
      <vt:lpstr>日程</vt:lpstr>
      <vt:lpstr>车</vt:lpstr>
      <vt:lpstr>用餐</vt:lpstr>
      <vt:lpstr>酒店</vt:lpstr>
      <vt:lpstr>导游</vt:lpstr>
      <vt:lpstr>其他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jojo</cp:lastModifiedBy>
  <dcterms:created xsi:type="dcterms:W3CDTF">2015-06-05T18:19:00Z</dcterms:created>
  <dcterms:modified xsi:type="dcterms:W3CDTF">2023-09-14T08:08:49Z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7AD825281F404D41B6E6AB2EF4755FEF</vt:lpwstr>
  </property>
  <property fmtid="{D5CDD505-2E9C-101B-9397-08002B2CF9AE}" pid="3" name="KSOProductBuildVer">
    <vt:lpwstr>2052-11.1.0.14309</vt:lpwstr>
  </property>
</Properties>
</file>