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3080" activeTab="2"/>
  </bookViews>
  <sheets>
    <sheet name="员工报销明细" sheetId="3" r:id="rId1"/>
    <sheet name="员工差旅明细" sheetId="2" r:id="rId2"/>
    <sheet name="Sheet3" sheetId="7" r:id="rId3"/>
  </sheets>
  <definedNames>
    <definedName name="_xlnm.Print_Area" localSheetId="1">员工差旅明细!$A$1:$K$31</definedName>
  </definedNames>
  <calcPr calcId="144525" concurrentCalc="0"/>
</workbook>
</file>

<file path=xl/sharedStrings.xml><?xml version="1.0" encoding="utf-8"?>
<sst xmlns="http://schemas.openxmlformats.org/spreadsheetml/2006/main" count="105">
  <si>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</si>
  <si>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</si>
  <si>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</si>
  <si>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</si>
  <si>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</si>
  <si>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</si>
  <si>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</si>
  <si>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</si>
  <si>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</si>
  <si>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</si>
  <si>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</si>
  <si>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</si>
  <si>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</si>
  <si>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</si>
  <si>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</si>
  <si>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</si>
  <si>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</si>
  <si>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</si>
  <si>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</si>
  <si>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</si>
  <si>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</si>
  <si>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</si>
  <si>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</si>
  <si>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</si>
  <si>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</si>
  <si>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老夏火锅（发票已收）</t>
  </si>
  <si>
    <t>管理会咖啡（发票已收）</t>
  </si>
  <si>
    <t>活动餐费合计</t>
  </si>
  <si>
    <t>现地采买费用</t>
  </si>
  <si>
    <t>byredo主播礼品采购</t>
  </si>
  <si>
    <t>尽量提供可用的原始发票，发票项目不可用的，且开票需要加收税点的可以不提供原始发票。网上交易均需提供交易截图。</t>
  </si>
  <si>
    <t>byredo主播礼品样品采购</t>
  </si>
  <si>
    <t>淘宝+京东（张清清）</t>
  </si>
  <si>
    <t>鲜花（发票已收）</t>
  </si>
  <si>
    <t>鲜花尾款（发票已收）</t>
  </si>
  <si>
    <t>齐云丽京东</t>
  </si>
  <si>
    <t>齐云丽淘宝</t>
  </si>
  <si>
    <t>金主+艺人高铁票</t>
  </si>
  <si>
    <t>熊猫（发票已收）</t>
  </si>
  <si>
    <t>车贴定金+尾款</t>
  </si>
  <si>
    <t>耳机壳制作费用</t>
  </si>
  <si>
    <t>顺丰快递费用</t>
  </si>
  <si>
    <t>齐云丽</t>
  </si>
  <si>
    <t>logo纸巾费用-王风雨</t>
  </si>
  <si>
    <t>车厘子费用</t>
  </si>
  <si>
    <t>三亚餐费垫付</t>
  </si>
  <si>
    <t>现地采买费用合计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</si>
  <si>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</si>
  <si>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</si>
  <si>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</si>
  <si>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</si>
  <si>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</si>
  <si>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</si>
  <si>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</si>
  <si>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</si>
  <si>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</si>
  <si>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</si>
  <si>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</si>
  <si>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</si>
  <si>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</si>
  <si>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</si>
  <si>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</si>
  <si>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</si>
  <si>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</si>
  <si>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</si>
  <si>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</si>
  <si>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</si>
  <si>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</si>
  <si>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</si>
  <si>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</si>
  <si>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</si>
  <si>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</si>
  <si>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</si>
  <si>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</si>
  <si>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</si>
  <si>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</si>
  <si>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</si>
  <si>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11月20-1月22日</t>
  </si>
  <si>
    <t>报销日期:</t>
  </si>
  <si>
    <t>客户报销</t>
  </si>
  <si>
    <t>团号:</t>
  </si>
  <si>
    <t>HMZA-220113-ZJT182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</si>
  <si>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</si>
  <si>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</si>
  <si>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</si>
  <si>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</si>
  <si>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</si>
  <si>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</si>
  <si>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</si>
  <si>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餐饮</t>
  </si>
  <si>
    <t>收据</t>
  </si>
  <si>
    <t>餐费</t>
  </si>
  <si>
    <t>补票金额</t>
  </si>
  <si>
    <t>报销总金额</t>
  </si>
  <si>
    <t>报销人:</t>
  </si>
  <si>
    <t>合规:</t>
  </si>
  <si>
    <t>上海</t>
  </si>
  <si>
    <t>11月23-1月25日</t>
  </si>
  <si>
    <t>交通费</t>
  </si>
  <si>
    <t>高铁票</t>
  </si>
  <si>
    <t>住宿费</t>
  </si>
  <si>
    <t>1月23-25日</t>
  </si>
  <si>
    <t>核酸</t>
  </si>
  <si>
    <t>35+40</t>
  </si>
  <si>
    <t>打车费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</si>
</sst>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.00_);[Red]\(#,##0.00\)"/>
    <numFmt numFmtId="179" formatCode="#,##0.00;[Red]#,##0.00"/>
    <numFmt numFmtId="180" formatCode="0.00_);[Red]\(0.00\)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3" fillId="3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15" borderId="18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19" borderId="1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35" borderId="23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16" applyNumberFormat="0" applyFill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2" borderId="10" xfId="50" applyNumberFormat="1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5" fillId="2" borderId="10" xfId="50" applyNumberFormat="1" applyFont="1" applyFill="1" applyBorder="1" applyAlignment="1">
      <alignment horizontal="center" vertical="center"/>
    </xf>
    <xf numFmtId="180" fontId="3" fillId="2" borderId="10" xfId="50" applyNumberFormat="1" applyFont="1" applyFill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9" fontId="5" fillId="0" borderId="10" xfId="50" applyNumberFormat="1" applyFont="1" applyBorder="1" applyAlignment="1">
      <alignment horizontal="center" vertical="center"/>
    </xf>
    <xf numFmtId="179" fontId="3" fillId="0" borderId="10" xfId="50" applyNumberFormat="1" applyFont="1" applyBorder="1" applyAlignment="1">
      <alignment horizontal="center" vertical="center"/>
    </xf>
    <xf numFmtId="179" fontId="6" fillId="0" borderId="10" xfId="50" applyNumberFormat="1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179" fontId="4" fillId="0" borderId="10" xfId="50" applyNumberFormat="1" applyFont="1" applyBorder="1" applyAlignment="1">
      <alignment horizontal="center" vertical="center"/>
    </xf>
    <xf numFmtId="0" fontId="7" fillId="0" borderId="0" xfId="50" applyFont="1" applyAlignment="1">
      <alignment horizontal="right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3" xfId="50" applyFont="1" applyFill="1" applyBorder="1" applyAlignment="1">
      <alignment horizontal="center"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vertical="center"/>
    </xf>
    <xf numFmtId="179" fontId="3" fillId="0" borderId="6" xfId="50" applyNumberFormat="1" applyFont="1" applyBorder="1" applyAlignment="1">
      <alignment horizontal="center" vertical="center"/>
    </xf>
    <xf numFmtId="179" fontId="3" fillId="0" borderId="7" xfId="50" applyNumberFormat="1" applyFont="1" applyBorder="1" applyAlignment="1">
      <alignment horizontal="center" vertical="center"/>
    </xf>
    <xf numFmtId="0" fontId="3" fillId="0" borderId="10" xfId="50" applyFont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0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10" xfId="50" applyNumberFormat="1" applyFont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80" fontId="6" fillId="2" borderId="10" xfId="5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0" xfId="0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176" fontId="9" fillId="6" borderId="10" xfId="0" applyNumberFormat="1" applyFont="1" applyFill="1" applyBorder="1" applyAlignment="1">
      <alignment horizontal="center" vertical="center"/>
    </xf>
    <xf numFmtId="178" fontId="9" fillId="6" borderId="10" xfId="0" applyNumberFormat="1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178" fontId="8" fillId="7" borderId="10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178" fontId="8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6" fontId="9" fillId="8" borderId="10" xfId="0" applyNumberFormat="1" applyFont="1" applyFill="1" applyBorder="1" applyAlignment="1">
      <alignment horizontal="center" vertical="center"/>
    </xf>
    <xf numFmtId="178" fontId="0" fillId="0" borderId="10" xfId="0" applyNumberFormat="1" applyBorder="1" applyAlignment="1">
      <alignment horizontal="right" vertical="center"/>
    </xf>
    <xf numFmtId="178" fontId="8" fillId="7" borderId="10" xfId="0" applyNumberFormat="1" applyFont="1" applyFill="1" applyBorder="1" applyAlignment="1">
      <alignment horizontal="right" vertical="center"/>
    </xf>
    <xf numFmtId="178" fontId="0" fillId="0" borderId="10" xfId="0" applyNumberFormat="1" applyFill="1" applyBorder="1" applyAlignment="1">
      <alignment horizontal="right" vertical="center"/>
    </xf>
    <xf numFmtId="0" fontId="0" fillId="0" borderId="0" xfId="0" applyFill="1">
      <alignment vertical="center"/>
    </xf>
    <xf numFmtId="178" fontId="0" fillId="0" borderId="10" xfId="0" applyNumberFormat="1" applyFill="1" applyBorder="1" applyAlignment="1">
      <alignment horizontal="center" vertical="center"/>
    </xf>
    <xf numFmtId="178" fontId="8" fillId="0" borderId="10" xfId="0" applyNumberFormat="1" applyFont="1" applyFill="1" applyBorder="1" applyAlignment="1">
      <alignment horizontal="right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76" fontId="9" fillId="8" borderId="10" xfId="0" applyNumberFormat="1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8" fillId="7" borderId="10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0" fillId="0" borderId="10" xfId="0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8" fillId="0" borderId="10" xfId="0" applyFont="1" applyFill="1" applyBorder="1">
      <alignment vertical="center"/>
    </xf>
    <xf numFmtId="0" fontId="11" fillId="0" borderId="10" xfId="0" applyFont="1" applyBorder="1" applyAlignment="1">
      <alignment horizontal="left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177" fontId="10" fillId="2" borderId="6" xfId="0" applyNumberFormat="1" applyFont="1" applyFill="1" applyBorder="1" applyAlignment="1">
      <alignment horizontal="center" vertical="center"/>
    </xf>
    <xf numFmtId="177" fontId="10" fillId="2" borderId="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0" fontId="9" fillId="9" borderId="10" xfId="0" applyFont="1" applyFill="1" applyBorder="1" applyAlignment="1">
      <alignment horizontal="center" vertical="center" wrapText="1"/>
    </xf>
    <xf numFmtId="176" fontId="10" fillId="0" borderId="1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71"/>
  <sheetViews>
    <sheetView zoomScale="101" zoomScaleNormal="101" workbookViewId="0">
      <selection activeCell="F37" sqref="F37"/>
    </sheetView>
  </sheetViews>
  <sheetFormatPr defaultColWidth="9" defaultRowHeight="21" customHeight="1"/>
  <cols>
    <col min="1" max="1" width="5.05769230769231" style="59" customWidth="1"/>
    <col min="2" max="2" width="20.9807692307692" customWidth="1"/>
    <col min="3" max="3" width="11.0192307692308" style="60" customWidth="1"/>
    <col min="4" max="4" width="8.03846153846154" style="59" customWidth="1"/>
    <col min="5" max="5" width="11.75" style="59" customWidth="1"/>
    <col min="6" max="6" width="12.1923076923077" customWidth="1"/>
    <col min="7" max="7" width="11.2307692307692"/>
    <col min="8" max="8" width="11.9038461538462" customWidth="1"/>
    <col min="9" max="9" width="26.4326923076923" style="61" customWidth="1"/>
    <col min="10" max="10" width="39.5" style="62" customWidth="1"/>
    <col min="11" max="11" width="9.69230769230769"/>
  </cols>
  <sheetData>
    <row r="2" customHeight="1" spans="3:12">
      <c r="C2" s="2" t="s">
        <v>0</v>
      </c>
      <c r="D2" s="2"/>
      <c r="E2" s="2"/>
      <c r="F2" s="2"/>
      <c r="G2" s="2"/>
      <c r="H2" s="2"/>
      <c r="I2" s="97"/>
      <c r="J2" s="98"/>
      <c r="K2" s="99"/>
      <c r="L2" s="99"/>
    </row>
    <row r="4" customHeight="1" spans="8:10">
      <c r="H4" s="88" t="s">
        <v>1</v>
      </c>
      <c r="I4" s="100"/>
      <c r="J4" s="88" t="s">
        <v>2</v>
      </c>
    </row>
    <row r="5" customHeight="1" spans="8:10">
      <c r="H5" s="89"/>
      <c r="I5" s="101"/>
      <c r="J5" s="89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90" t="s">
        <v>6</v>
      </c>
      <c r="G6" s="90"/>
      <c r="H6" s="90"/>
      <c r="I6" s="102"/>
      <c r="J6" s="103" t="s">
        <v>7</v>
      </c>
    </row>
    <row r="7" customHeight="1" spans="1:10">
      <c r="A7" s="63"/>
      <c r="B7" s="64"/>
      <c r="C7" s="66" t="s">
        <v>8</v>
      </c>
      <c r="D7" s="67" t="s">
        <v>9</v>
      </c>
      <c r="E7" s="65" t="s">
        <v>10</v>
      </c>
      <c r="F7" s="90" t="s">
        <v>11</v>
      </c>
      <c r="G7" s="90" t="s">
        <v>12</v>
      </c>
      <c r="H7" s="90" t="s">
        <v>13</v>
      </c>
      <c r="I7" s="102" t="s">
        <v>14</v>
      </c>
      <c r="J7" s="103"/>
    </row>
    <row r="8" ht="16.8" spans="1:10">
      <c r="A8" s="68">
        <v>1</v>
      </c>
      <c r="B8" s="69" t="s">
        <v>15</v>
      </c>
      <c r="C8" s="70"/>
      <c r="D8" s="68"/>
      <c r="E8" s="70"/>
      <c r="F8" s="91"/>
      <c r="G8" s="91"/>
      <c r="H8" s="91"/>
      <c r="I8" s="104"/>
      <c r="J8" s="105" t="s">
        <v>16</v>
      </c>
    </row>
    <row r="9" customHeight="1" spans="1:10">
      <c r="A9" s="68"/>
      <c r="B9" s="69"/>
      <c r="C9" s="70"/>
      <c r="D9" s="68"/>
      <c r="E9" s="70"/>
      <c r="F9" s="91"/>
      <c r="G9" s="91"/>
      <c r="H9" s="91"/>
      <c r="I9" s="104"/>
      <c r="J9" s="106"/>
    </row>
    <row r="10" customHeight="1" spans="1:10">
      <c r="A10" s="68"/>
      <c r="B10" s="69"/>
      <c r="C10" s="70"/>
      <c r="D10" s="68"/>
      <c r="E10" s="70"/>
      <c r="F10" s="91"/>
      <c r="G10" s="91"/>
      <c r="H10" s="91"/>
      <c r="I10" s="104"/>
      <c r="J10" s="106"/>
    </row>
    <row r="11" s="58" customFormat="1" customHeight="1" spans="1:10">
      <c r="A11" s="71"/>
      <c r="B11" s="72" t="s">
        <v>17</v>
      </c>
      <c r="C11" s="73">
        <f>SUM(C8)</f>
        <v>0</v>
      </c>
      <c r="D11" s="73">
        <f>SUM(D8)</f>
        <v>0</v>
      </c>
      <c r="E11" s="73">
        <f>SUM(E8)</f>
        <v>0</v>
      </c>
      <c r="F11" s="92"/>
      <c r="G11" s="92"/>
      <c r="H11" s="92"/>
      <c r="I11" s="107"/>
      <c r="J11" s="108"/>
    </row>
    <row r="12" customHeight="1" spans="1:10">
      <c r="A12" s="74">
        <v>2</v>
      </c>
      <c r="B12" s="75" t="s">
        <v>18</v>
      </c>
      <c r="C12" s="76">
        <v>0</v>
      </c>
      <c r="D12" s="74"/>
      <c r="E12" s="76">
        <f>C12*D12</f>
        <v>0</v>
      </c>
      <c r="F12" s="91"/>
      <c r="G12" s="91"/>
      <c r="H12" s="91"/>
      <c r="I12" s="104"/>
      <c r="J12" s="105" t="s">
        <v>19</v>
      </c>
    </row>
    <row r="13" customHeight="1" spans="1:10">
      <c r="A13" s="77"/>
      <c r="B13" s="78"/>
      <c r="C13" s="79"/>
      <c r="D13" s="77"/>
      <c r="E13" s="79"/>
      <c r="F13" s="91"/>
      <c r="G13" s="91"/>
      <c r="H13" s="91"/>
      <c r="I13" s="104"/>
      <c r="J13" s="106"/>
    </row>
    <row r="14" s="58" customFormat="1" customHeight="1" spans="1:10">
      <c r="A14" s="71"/>
      <c r="B14" s="72" t="s">
        <v>20</v>
      </c>
      <c r="C14" s="73">
        <f>SUM(C12)</f>
        <v>0</v>
      </c>
      <c r="D14" s="73">
        <f>SUM(D12)</f>
        <v>0</v>
      </c>
      <c r="E14" s="73">
        <f>SUM(E12)</f>
        <v>0</v>
      </c>
      <c r="F14" s="92"/>
      <c r="G14" s="92"/>
      <c r="H14" s="92"/>
      <c r="I14" s="107"/>
      <c r="J14" s="108"/>
    </row>
    <row r="15" customHeight="1" spans="1:10">
      <c r="A15" s="68">
        <v>3</v>
      </c>
      <c r="B15" s="69" t="s">
        <v>21</v>
      </c>
      <c r="C15" s="70">
        <v>0</v>
      </c>
      <c r="D15" s="68"/>
      <c r="E15" s="70">
        <f>C15*D15</f>
        <v>0</v>
      </c>
      <c r="F15" s="91"/>
      <c r="G15" s="91"/>
      <c r="H15" s="91"/>
      <c r="I15" s="104"/>
      <c r="J15" s="109" t="s">
        <v>22</v>
      </c>
    </row>
    <row r="16" customHeight="1" spans="1:10">
      <c r="A16" s="68"/>
      <c r="B16" s="69"/>
      <c r="C16" s="70"/>
      <c r="D16" s="68"/>
      <c r="E16" s="70"/>
      <c r="F16" s="91"/>
      <c r="G16" s="91"/>
      <c r="H16" s="91"/>
      <c r="I16" s="104"/>
      <c r="J16" s="110"/>
    </row>
    <row r="17" customHeight="1" spans="1:10">
      <c r="A17" s="68"/>
      <c r="B17" s="69"/>
      <c r="C17" s="70"/>
      <c r="D17" s="68"/>
      <c r="E17" s="70"/>
      <c r="F17" s="91"/>
      <c r="G17" s="91"/>
      <c r="H17" s="91"/>
      <c r="I17" s="104"/>
      <c r="J17" s="110"/>
    </row>
    <row r="18" customHeight="1" spans="1:10">
      <c r="A18" s="68"/>
      <c r="B18" s="69"/>
      <c r="C18" s="70"/>
      <c r="D18" s="68"/>
      <c r="E18" s="70"/>
      <c r="F18" s="91"/>
      <c r="G18" s="91"/>
      <c r="H18" s="91"/>
      <c r="I18" s="104"/>
      <c r="J18" s="110"/>
    </row>
    <row r="19" s="58" customFormat="1" customHeight="1" spans="1:10">
      <c r="A19" s="71"/>
      <c r="B19" s="72" t="s">
        <v>23</v>
      </c>
      <c r="C19" s="73">
        <f>SUM(C15)</f>
        <v>0</v>
      </c>
      <c r="D19" s="73">
        <f t="shared" ref="D19:E19" si="0">SUM(D15)</f>
        <v>0</v>
      </c>
      <c r="E19" s="73">
        <f t="shared" si="0"/>
        <v>0</v>
      </c>
      <c r="F19" s="92"/>
      <c r="G19" s="92"/>
      <c r="H19" s="92"/>
      <c r="I19" s="107"/>
      <c r="J19" s="111"/>
    </row>
    <row r="20" ht="17" spans="1:10">
      <c r="A20" s="68">
        <v>4</v>
      </c>
      <c r="B20" s="69" t="s">
        <v>24</v>
      </c>
      <c r="C20" s="70">
        <v>25000</v>
      </c>
      <c r="D20" s="68">
        <v>1</v>
      </c>
      <c r="E20" s="70">
        <f>C20*D20</f>
        <v>25000</v>
      </c>
      <c r="F20" s="93">
        <v>2182</v>
      </c>
      <c r="G20" s="94"/>
      <c r="H20" s="93"/>
      <c r="I20" s="112" t="s">
        <v>25</v>
      </c>
      <c r="J20" s="109"/>
    </row>
    <row r="21" ht="17" spans="1:10">
      <c r="A21" s="68"/>
      <c r="B21" s="69"/>
      <c r="C21" s="70"/>
      <c r="D21" s="68"/>
      <c r="E21" s="70"/>
      <c r="F21" s="93">
        <v>745</v>
      </c>
      <c r="G21" s="93"/>
      <c r="H21" s="93"/>
      <c r="I21" s="112" t="s">
        <v>26</v>
      </c>
      <c r="J21" s="110"/>
    </row>
    <row r="22" customHeight="1" spans="1:10">
      <c r="A22" s="68"/>
      <c r="B22" s="69"/>
      <c r="C22" s="70"/>
      <c r="D22" s="68"/>
      <c r="E22" s="70"/>
      <c r="F22" s="93">
        <v>733</v>
      </c>
      <c r="G22" s="94"/>
      <c r="H22" s="93"/>
      <c r="I22" s="112" t="s">
        <v>26</v>
      </c>
      <c r="J22" s="110"/>
    </row>
    <row r="23" customHeight="1" spans="1:10">
      <c r="A23" s="68"/>
      <c r="B23" s="69"/>
      <c r="C23" s="70"/>
      <c r="D23" s="68"/>
      <c r="E23" s="70"/>
      <c r="F23" s="93"/>
      <c r="G23" s="93"/>
      <c r="H23" s="93"/>
      <c r="I23" s="112"/>
      <c r="J23" s="110"/>
    </row>
    <row r="24" ht="16.8" spans="1:10">
      <c r="A24" s="68"/>
      <c r="B24" s="69"/>
      <c r="C24" s="70"/>
      <c r="D24" s="68"/>
      <c r="E24" s="70"/>
      <c r="F24" s="91"/>
      <c r="G24" s="91"/>
      <c r="H24" s="91"/>
      <c r="I24" s="104"/>
      <c r="J24" s="110"/>
    </row>
    <row r="25" customHeight="1" spans="1:10">
      <c r="A25" s="68"/>
      <c r="B25" s="69"/>
      <c r="C25" s="70"/>
      <c r="D25" s="68"/>
      <c r="E25" s="70"/>
      <c r="F25" s="91"/>
      <c r="G25" s="91"/>
      <c r="H25" s="91"/>
      <c r="I25" s="104"/>
      <c r="J25" s="110"/>
    </row>
    <row r="26" s="58" customFormat="1" customHeight="1" spans="1:10">
      <c r="A26" s="71"/>
      <c r="B26" s="72" t="s">
        <v>27</v>
      </c>
      <c r="C26" s="73">
        <v>0</v>
      </c>
      <c r="D26" s="73">
        <f t="shared" ref="D26:E26" si="1">SUM(D20)</f>
        <v>1</v>
      </c>
      <c r="E26" s="73">
        <f t="shared" si="1"/>
        <v>25000</v>
      </c>
      <c r="F26" s="92">
        <f>SUM(F20:F25)</f>
        <v>3660</v>
      </c>
      <c r="G26" s="92"/>
      <c r="H26" s="92"/>
      <c r="I26" s="107"/>
      <c r="J26" s="111"/>
    </row>
    <row r="27" ht="17" spans="1:10">
      <c r="A27" s="68">
        <v>5</v>
      </c>
      <c r="B27" s="80" t="s">
        <v>28</v>
      </c>
      <c r="C27" s="70">
        <v>375000</v>
      </c>
      <c r="D27" s="68">
        <v>1</v>
      </c>
      <c r="E27" s="95">
        <f>C27*D27</f>
        <v>375000</v>
      </c>
      <c r="F27" s="93">
        <v>200000</v>
      </c>
      <c r="G27" s="93"/>
      <c r="H27" s="93"/>
      <c r="I27" s="112" t="s">
        <v>29</v>
      </c>
      <c r="J27" s="105" t="s">
        <v>30</v>
      </c>
    </row>
    <row r="28" customHeight="1" spans="1:10">
      <c r="A28" s="68"/>
      <c r="B28" s="80"/>
      <c r="C28" s="70"/>
      <c r="D28" s="68"/>
      <c r="E28" s="95"/>
      <c r="F28" s="93">
        <v>800</v>
      </c>
      <c r="G28" s="93"/>
      <c r="H28" s="93"/>
      <c r="I28" s="112" t="s">
        <v>31</v>
      </c>
      <c r="J28" s="106"/>
    </row>
    <row r="29" customHeight="1" spans="1:10">
      <c r="A29" s="68"/>
      <c r="B29" s="80"/>
      <c r="C29" s="70"/>
      <c r="D29" s="68"/>
      <c r="E29" s="95"/>
      <c r="F29" s="93">
        <v>10159.3</v>
      </c>
      <c r="G29" s="93"/>
      <c r="H29" s="93"/>
      <c r="I29" s="112" t="s">
        <v>32</v>
      </c>
      <c r="J29" s="106"/>
    </row>
    <row r="30" customFormat="1" customHeight="1" spans="1:10">
      <c r="A30" s="68"/>
      <c r="B30" s="80"/>
      <c r="C30" s="70"/>
      <c r="D30" s="68"/>
      <c r="E30" s="95"/>
      <c r="F30" s="93">
        <f>1596+9955+688</f>
        <v>12239</v>
      </c>
      <c r="G30" s="93"/>
      <c r="H30" s="93"/>
      <c r="I30" s="113" t="s">
        <v>33</v>
      </c>
      <c r="J30" s="106"/>
    </row>
    <row r="31" customFormat="1" customHeight="1" spans="1:10">
      <c r="A31" s="68"/>
      <c r="B31" s="80"/>
      <c r="C31" s="70"/>
      <c r="D31" s="68"/>
      <c r="E31" s="95"/>
      <c r="F31" s="93">
        <v>10830</v>
      </c>
      <c r="G31" s="93"/>
      <c r="H31" s="93"/>
      <c r="I31" s="113" t="s">
        <v>34</v>
      </c>
      <c r="J31" s="106"/>
    </row>
    <row r="32" s="58" customFormat="1" customHeight="1" spans="1:10">
      <c r="A32" s="81"/>
      <c r="B32" s="82"/>
      <c r="C32" s="83"/>
      <c r="D32" s="83"/>
      <c r="E32" s="83"/>
      <c r="F32" s="96">
        <v>44123.92</v>
      </c>
      <c r="G32" s="96"/>
      <c r="H32" s="96"/>
      <c r="I32" s="113" t="s">
        <v>35</v>
      </c>
      <c r="J32" s="114"/>
    </row>
    <row r="33" s="58" customFormat="1" customHeight="1" spans="1:10">
      <c r="A33" s="81"/>
      <c r="B33" s="82"/>
      <c r="C33" s="83"/>
      <c r="D33" s="83"/>
      <c r="E33" s="83"/>
      <c r="F33" s="96">
        <v>12830.94</v>
      </c>
      <c r="G33" s="96"/>
      <c r="H33" s="96"/>
      <c r="I33" s="113" t="s">
        <v>36</v>
      </c>
      <c r="J33" s="114"/>
    </row>
    <row r="34" s="58" customFormat="1" customHeight="1" spans="1:10">
      <c r="A34" s="81"/>
      <c r="B34" s="82"/>
      <c r="C34" s="83"/>
      <c r="D34" s="83"/>
      <c r="E34" s="83"/>
      <c r="F34" s="96">
        <v>9730</v>
      </c>
      <c r="G34" s="96"/>
      <c r="H34" s="96"/>
      <c r="I34" s="113" t="s">
        <v>37</v>
      </c>
      <c r="J34" s="114"/>
    </row>
    <row r="35" s="58" customFormat="1" customHeight="1" spans="1:10">
      <c r="A35" s="81"/>
      <c r="B35" s="82"/>
      <c r="C35" s="83"/>
      <c r="D35" s="83"/>
      <c r="E35" s="83"/>
      <c r="F35" s="96">
        <v>4800</v>
      </c>
      <c r="G35" s="96"/>
      <c r="H35" s="96"/>
      <c r="I35" s="115" t="s">
        <v>38</v>
      </c>
      <c r="J35" s="114"/>
    </row>
    <row r="36" s="58" customFormat="1" customHeight="1" spans="1:10">
      <c r="A36" s="81"/>
      <c r="B36" s="82"/>
      <c r="C36" s="83"/>
      <c r="D36" s="83"/>
      <c r="E36" s="83"/>
      <c r="F36" s="96">
        <f>1530+5640</f>
        <v>7170</v>
      </c>
      <c r="G36" s="96"/>
      <c r="H36" s="96"/>
      <c r="I36" s="113" t="s">
        <v>39</v>
      </c>
      <c r="J36" s="114"/>
    </row>
    <row r="37" s="58" customFormat="1" customHeight="1" spans="1:10">
      <c r="A37" s="81"/>
      <c r="B37" s="82"/>
      <c r="C37" s="83"/>
      <c r="D37" s="83"/>
      <c r="E37" s="83"/>
      <c r="F37" s="96">
        <v>29500</v>
      </c>
      <c r="G37" s="96"/>
      <c r="H37" s="96"/>
      <c r="I37" s="113" t="s">
        <v>40</v>
      </c>
      <c r="J37" s="114"/>
    </row>
    <row r="38" s="58" customFormat="1" customHeight="1" spans="1:10">
      <c r="A38" s="81"/>
      <c r="B38" s="82"/>
      <c r="C38" s="83"/>
      <c r="D38" s="83"/>
      <c r="E38" s="83"/>
      <c r="F38" s="96">
        <v>3803</v>
      </c>
      <c r="G38" s="96"/>
      <c r="H38" s="96"/>
      <c r="I38" s="113" t="s">
        <v>41</v>
      </c>
      <c r="J38" s="114"/>
    </row>
    <row r="39" s="58" customFormat="1" customHeight="1" spans="1:10">
      <c r="A39" s="81"/>
      <c r="B39" s="82"/>
      <c r="C39" s="83"/>
      <c r="D39" s="83"/>
      <c r="E39" s="83"/>
      <c r="F39" s="96">
        <v>3877.1</v>
      </c>
      <c r="G39" s="96"/>
      <c r="H39" s="96"/>
      <c r="I39" s="113" t="s">
        <v>42</v>
      </c>
      <c r="J39" s="114"/>
    </row>
    <row r="40" s="58" customFormat="1" customHeight="1" spans="1:10">
      <c r="A40" s="81"/>
      <c r="B40" s="84"/>
      <c r="C40" s="83"/>
      <c r="D40" s="83"/>
      <c r="E40" s="83"/>
      <c r="F40" s="96">
        <v>1860</v>
      </c>
      <c r="G40" s="96"/>
      <c r="H40" s="96"/>
      <c r="I40" s="113" t="s">
        <v>43</v>
      </c>
      <c r="J40" s="114"/>
    </row>
    <row r="41" s="58" customFormat="1" customHeight="1" spans="1:10">
      <c r="A41" s="81"/>
      <c r="B41" s="84"/>
      <c r="C41" s="83"/>
      <c r="D41" s="83"/>
      <c r="E41" s="83"/>
      <c r="F41" s="96">
        <v>998</v>
      </c>
      <c r="G41" s="96"/>
      <c r="H41" s="96"/>
      <c r="I41" s="113" t="s">
        <v>44</v>
      </c>
      <c r="J41" s="114"/>
    </row>
    <row r="42" s="58" customFormat="1" customHeight="1" spans="1:10">
      <c r="A42" s="81"/>
      <c r="B42" s="84"/>
      <c r="C42" s="83"/>
      <c r="D42" s="83"/>
      <c r="E42" s="83"/>
      <c r="F42" s="96">
        <v>13093.6</v>
      </c>
      <c r="G42" s="96"/>
      <c r="H42" s="96"/>
      <c r="I42" s="113" t="s">
        <v>45</v>
      </c>
      <c r="J42" s="114"/>
    </row>
    <row r="43" s="58" customFormat="1" customHeight="1" spans="1:10">
      <c r="A43" s="81"/>
      <c r="B43" s="84"/>
      <c r="C43" s="83"/>
      <c r="D43" s="83"/>
      <c r="E43" s="83"/>
      <c r="F43" s="96"/>
      <c r="G43" s="96"/>
      <c r="H43" s="96"/>
      <c r="I43" s="113"/>
      <c r="J43" s="114"/>
    </row>
    <row r="44" s="58" customFormat="1" customHeight="1" spans="1:10">
      <c r="A44" s="81"/>
      <c r="B44" s="84"/>
      <c r="C44" s="83"/>
      <c r="D44" s="83"/>
      <c r="E44" s="83"/>
      <c r="F44" s="96"/>
      <c r="G44" s="96"/>
      <c r="H44" s="96"/>
      <c r="I44" s="113"/>
      <c r="J44" s="114"/>
    </row>
    <row r="45" s="58" customFormat="1" customHeight="1" spans="1:10">
      <c r="A45" s="81"/>
      <c r="B45" s="84"/>
      <c r="C45" s="83"/>
      <c r="D45" s="83"/>
      <c r="E45" s="83"/>
      <c r="F45" s="96"/>
      <c r="G45" s="96"/>
      <c r="H45" s="96"/>
      <c r="I45" s="113"/>
      <c r="J45" s="114"/>
    </row>
    <row r="46" s="58" customFormat="1" customHeight="1" spans="1:10">
      <c r="A46" s="81"/>
      <c r="B46" s="84"/>
      <c r="C46" s="83"/>
      <c r="D46" s="83"/>
      <c r="E46" s="83"/>
      <c r="F46" s="96"/>
      <c r="G46" s="96"/>
      <c r="H46" s="96"/>
      <c r="I46" s="113"/>
      <c r="J46" s="114"/>
    </row>
    <row r="47" s="58" customFormat="1" customHeight="1" spans="1:10">
      <c r="A47" s="71"/>
      <c r="B47" s="72" t="s">
        <v>46</v>
      </c>
      <c r="C47" s="73"/>
      <c r="D47" s="73"/>
      <c r="E47" s="73">
        <v>375000</v>
      </c>
      <c r="F47" s="92">
        <f>SUM(F26:F42)</f>
        <v>369474.86</v>
      </c>
      <c r="G47" s="92"/>
      <c r="H47" s="92"/>
      <c r="I47" s="107"/>
      <c r="J47" s="108"/>
    </row>
    <row r="48" customHeight="1" spans="1:10">
      <c r="A48" s="68">
        <v>7</v>
      </c>
      <c r="B48" s="69" t="s">
        <v>47</v>
      </c>
      <c r="C48" s="70">
        <v>0</v>
      </c>
      <c r="D48" s="68"/>
      <c r="E48" s="70">
        <f>C48*D48</f>
        <v>0</v>
      </c>
      <c r="F48" s="91"/>
      <c r="G48" s="91"/>
      <c r="H48" s="91"/>
      <c r="I48" s="104"/>
      <c r="J48" s="109"/>
    </row>
    <row r="49" customHeight="1" spans="1:10">
      <c r="A49" s="68"/>
      <c r="B49" s="69"/>
      <c r="C49" s="70"/>
      <c r="D49" s="68"/>
      <c r="E49" s="70"/>
      <c r="F49" s="91"/>
      <c r="G49" s="91"/>
      <c r="H49" s="91"/>
      <c r="I49" s="104"/>
      <c r="J49" s="110"/>
    </row>
    <row r="50" customHeight="1" spans="1:10">
      <c r="A50" s="68"/>
      <c r="B50" s="69"/>
      <c r="C50" s="70"/>
      <c r="D50" s="68"/>
      <c r="E50" s="70"/>
      <c r="F50" s="91"/>
      <c r="G50" s="91"/>
      <c r="H50" s="91"/>
      <c r="I50" s="104"/>
      <c r="J50" s="110"/>
    </row>
    <row r="51" customHeight="1" spans="1:10">
      <c r="A51" s="68"/>
      <c r="B51" s="69"/>
      <c r="C51" s="70"/>
      <c r="D51" s="68"/>
      <c r="E51" s="70"/>
      <c r="F51" s="91"/>
      <c r="G51" s="91"/>
      <c r="H51" s="91"/>
      <c r="I51" s="104"/>
      <c r="J51" s="110"/>
    </row>
    <row r="52" s="58" customFormat="1" customHeight="1" spans="1:10">
      <c r="A52" s="71"/>
      <c r="B52" s="72" t="s">
        <v>48</v>
      </c>
      <c r="C52" s="73">
        <f>SUM(C48)</f>
        <v>0</v>
      </c>
      <c r="D52" s="73">
        <f t="shared" ref="D52:E52" si="2">SUM(D48)</f>
        <v>0</v>
      </c>
      <c r="E52" s="73">
        <f t="shared" si="2"/>
        <v>0</v>
      </c>
      <c r="F52" s="92"/>
      <c r="G52" s="92"/>
      <c r="H52" s="92"/>
      <c r="I52" s="107"/>
      <c r="J52" s="111"/>
    </row>
    <row r="53" customHeight="1" spans="1:10">
      <c r="A53" s="68">
        <v>8</v>
      </c>
      <c r="B53" s="69" t="s">
        <v>49</v>
      </c>
      <c r="C53" s="70">
        <v>0</v>
      </c>
      <c r="D53" s="68"/>
      <c r="E53" s="70">
        <f>C53*D53</f>
        <v>0</v>
      </c>
      <c r="F53" s="91"/>
      <c r="G53" s="91"/>
      <c r="H53" s="91"/>
      <c r="I53" s="104"/>
      <c r="J53" s="109" t="s">
        <v>50</v>
      </c>
    </row>
    <row r="54" customHeight="1" spans="1:10">
      <c r="A54" s="68"/>
      <c r="B54" s="69"/>
      <c r="C54" s="70"/>
      <c r="D54" s="68"/>
      <c r="E54" s="70"/>
      <c r="F54" s="91"/>
      <c r="G54" s="91"/>
      <c r="H54" s="91"/>
      <c r="I54" s="104"/>
      <c r="J54" s="110"/>
    </row>
    <row r="55" s="58" customFormat="1" customHeight="1" spans="1:10">
      <c r="A55" s="71"/>
      <c r="B55" s="72" t="s">
        <v>51</v>
      </c>
      <c r="C55" s="73">
        <f>SUM(C53)</f>
        <v>0</v>
      </c>
      <c r="D55" s="73">
        <f t="shared" ref="D55:E55" si="3">SUM(D53)</f>
        <v>0</v>
      </c>
      <c r="E55" s="73">
        <f t="shared" si="3"/>
        <v>0</v>
      </c>
      <c r="F55" s="92"/>
      <c r="G55" s="92"/>
      <c r="H55" s="92"/>
      <c r="I55" s="107"/>
      <c r="J55" s="111"/>
    </row>
    <row r="56" customHeight="1" spans="1:10">
      <c r="A56" s="68">
        <v>9</v>
      </c>
      <c r="B56" s="69" t="s">
        <v>52</v>
      </c>
      <c r="C56" s="70"/>
      <c r="D56" s="68"/>
      <c r="E56" s="70"/>
      <c r="F56" s="91"/>
      <c r="G56" s="91"/>
      <c r="H56" s="91"/>
      <c r="I56" s="104"/>
      <c r="J56" s="105" t="s">
        <v>53</v>
      </c>
    </row>
    <row r="57" customHeight="1" spans="1:10">
      <c r="A57" s="68"/>
      <c r="B57" s="69"/>
      <c r="C57" s="70"/>
      <c r="D57" s="68"/>
      <c r="E57" s="70"/>
      <c r="F57" s="91"/>
      <c r="G57" s="91"/>
      <c r="H57" s="91"/>
      <c r="I57" s="104"/>
      <c r="J57" s="106"/>
    </row>
    <row r="58" customHeight="1" spans="1:10">
      <c r="A58" s="68"/>
      <c r="B58" s="69"/>
      <c r="C58" s="70"/>
      <c r="D58" s="68"/>
      <c r="E58" s="70"/>
      <c r="F58" s="91"/>
      <c r="G58" s="91"/>
      <c r="H58" s="91"/>
      <c r="I58" s="104"/>
      <c r="J58" s="106"/>
    </row>
    <row r="59" s="58" customFormat="1" customHeight="1" spans="1:10">
      <c r="A59" s="71"/>
      <c r="B59" s="72" t="s">
        <v>54</v>
      </c>
      <c r="C59" s="73"/>
      <c r="D59" s="73"/>
      <c r="E59" s="73"/>
      <c r="F59" s="92"/>
      <c r="G59" s="92"/>
      <c r="H59" s="92"/>
      <c r="I59" s="107"/>
      <c r="J59" s="108"/>
    </row>
    <row r="60" customHeight="1" spans="1:10">
      <c r="A60" s="74">
        <v>10</v>
      </c>
      <c r="B60" s="75" t="s">
        <v>55</v>
      </c>
      <c r="C60" s="76"/>
      <c r="D60" s="74"/>
      <c r="E60" s="76"/>
      <c r="F60" s="91"/>
      <c r="G60" s="91"/>
      <c r="H60" s="91"/>
      <c r="I60" s="104"/>
      <c r="J60" s="109" t="s">
        <v>56</v>
      </c>
    </row>
    <row r="61" customHeight="1" spans="1:10">
      <c r="A61" s="85"/>
      <c r="B61" s="86"/>
      <c r="C61" s="87"/>
      <c r="D61" s="85"/>
      <c r="E61" s="87"/>
      <c r="F61" s="91"/>
      <c r="G61" s="91"/>
      <c r="H61" s="91"/>
      <c r="I61" s="104"/>
      <c r="J61" s="110"/>
    </row>
    <row r="62" customHeight="1" spans="1:10">
      <c r="A62" s="85"/>
      <c r="B62" s="86"/>
      <c r="C62" s="87"/>
      <c r="D62" s="85"/>
      <c r="E62" s="87"/>
      <c r="F62" s="91"/>
      <c r="G62" s="91"/>
      <c r="H62" s="91"/>
      <c r="I62" s="104"/>
      <c r="J62" s="110"/>
    </row>
    <row r="63" s="58" customFormat="1" customHeight="1" spans="1:10">
      <c r="A63" s="71"/>
      <c r="B63" s="72" t="s">
        <v>57</v>
      </c>
      <c r="C63" s="73"/>
      <c r="D63" s="73"/>
      <c r="E63" s="73"/>
      <c r="F63" s="92"/>
      <c r="G63" s="92"/>
      <c r="H63" s="92"/>
      <c r="I63" s="107"/>
      <c r="J63" s="111"/>
    </row>
    <row r="64" customHeight="1" spans="1:10">
      <c r="A64" s="71"/>
      <c r="B64" s="72" t="s">
        <v>58</v>
      </c>
      <c r="C64" s="73"/>
      <c r="D64" s="73"/>
      <c r="E64" s="73">
        <f>E47+E26</f>
        <v>400000</v>
      </c>
      <c r="F64" s="92">
        <f>F47+F26</f>
        <v>373134.86</v>
      </c>
      <c r="G64" s="92"/>
      <c r="H64" s="92"/>
      <c r="I64" s="107"/>
      <c r="J64" s="116"/>
    </row>
    <row r="68" customHeight="1" spans="1:9">
      <c r="A68" s="117" t="s">
        <v>59</v>
      </c>
      <c r="B68" s="118"/>
      <c r="C68" s="119" t="s">
        <v>60</v>
      </c>
      <c r="D68" s="119"/>
      <c r="E68" s="119" t="s">
        <v>61</v>
      </c>
      <c r="F68" s="119"/>
      <c r="G68" s="119" t="s">
        <v>62</v>
      </c>
      <c r="H68" s="119"/>
      <c r="I68" s="125" t="s">
        <v>63</v>
      </c>
    </row>
    <row r="69" customHeight="1" spans="1:9">
      <c r="A69" s="120">
        <f>E64</f>
        <v>400000</v>
      </c>
      <c r="B69" s="121"/>
      <c r="C69" s="121">
        <f>F64+G64</f>
        <v>373134.86</v>
      </c>
      <c r="D69" s="121"/>
      <c r="E69" s="121">
        <f>F64</f>
        <v>373134.86</v>
      </c>
      <c r="F69" s="121"/>
      <c r="G69" s="121">
        <f>G64</f>
        <v>0</v>
      </c>
      <c r="H69" s="121"/>
      <c r="I69" s="126">
        <f>A69-C69</f>
        <v>26865.1400000001</v>
      </c>
    </row>
    <row r="71" customHeight="1" spans="1:9">
      <c r="A71" s="122" t="s">
        <v>64</v>
      </c>
      <c r="B71" s="123"/>
      <c r="C71" s="124" t="s">
        <v>65</v>
      </c>
      <c r="D71" s="122"/>
      <c r="E71" s="122" t="s">
        <v>66</v>
      </c>
      <c r="F71" s="122"/>
      <c r="G71" s="122" t="s">
        <v>67</v>
      </c>
      <c r="H71" s="122"/>
      <c r="I71" s="127"/>
    </row>
  </sheetData>
  <mergeCells count="66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0"/>
    <mergeCell ref="A12:A13"/>
    <mergeCell ref="A15:A18"/>
    <mergeCell ref="A20:A25"/>
    <mergeCell ref="A27:A29"/>
    <mergeCell ref="A48:A51"/>
    <mergeCell ref="A53:A54"/>
    <mergeCell ref="A56:A58"/>
    <mergeCell ref="A60:A62"/>
    <mergeCell ref="B6:B7"/>
    <mergeCell ref="B8:B10"/>
    <mergeCell ref="B12:B13"/>
    <mergeCell ref="B15:B18"/>
    <mergeCell ref="B20:B25"/>
    <mergeCell ref="B48:B51"/>
    <mergeCell ref="B53:B54"/>
    <mergeCell ref="B56:B58"/>
    <mergeCell ref="B60:B62"/>
    <mergeCell ref="C8:C10"/>
    <mergeCell ref="C12:C13"/>
    <mergeCell ref="C15:C18"/>
    <mergeCell ref="C20:C25"/>
    <mergeCell ref="C48:C51"/>
    <mergeCell ref="C53:C54"/>
    <mergeCell ref="C56:C58"/>
    <mergeCell ref="C60:C62"/>
    <mergeCell ref="D8:D10"/>
    <mergeCell ref="D12:D13"/>
    <mergeCell ref="D15:D18"/>
    <mergeCell ref="D20:D25"/>
    <mergeCell ref="D48:D51"/>
    <mergeCell ref="D53:D54"/>
    <mergeCell ref="D56:D58"/>
    <mergeCell ref="D60:D62"/>
    <mergeCell ref="E8:E10"/>
    <mergeCell ref="E12:E13"/>
    <mergeCell ref="E15:E18"/>
    <mergeCell ref="E20:E25"/>
    <mergeCell ref="E48:E51"/>
    <mergeCell ref="E53:E54"/>
    <mergeCell ref="E56:E58"/>
    <mergeCell ref="E60:E62"/>
    <mergeCell ref="J4:J5"/>
    <mergeCell ref="J6:J7"/>
    <mergeCell ref="J8:J11"/>
    <mergeCell ref="J12:J14"/>
    <mergeCell ref="J15:J19"/>
    <mergeCell ref="J20:J26"/>
    <mergeCell ref="J27:J47"/>
    <mergeCell ref="J48:J52"/>
    <mergeCell ref="J53:J55"/>
    <mergeCell ref="J56:J59"/>
    <mergeCell ref="J60:J63"/>
    <mergeCell ref="H4:I5"/>
  </mergeCells>
  <printOptions horizontalCentered="1" verticalCentered="1"/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31"/>
  <sheetViews>
    <sheetView view="pageBreakPreview" zoomScaleNormal="100" zoomScaleSheetLayoutView="100" workbookViewId="0">
      <selection activeCell="G16" sqref="G16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69</v>
      </c>
      <c r="E5" s="6"/>
      <c r="F5" s="25" t="s">
        <v>70</v>
      </c>
      <c r="G5" s="25"/>
      <c r="H5" s="6" t="s">
        <v>71</v>
      </c>
      <c r="I5" s="5"/>
      <c r="J5" s="25" t="s">
        <v>72</v>
      </c>
      <c r="K5" s="40"/>
    </row>
    <row r="6" ht="20.1" customHeight="1" spans="2:11">
      <c r="B6" s="7"/>
      <c r="C6" s="8"/>
      <c r="D6" s="9" t="s">
        <v>73</v>
      </c>
      <c r="E6" s="9"/>
      <c r="F6" s="26" t="s">
        <v>74</v>
      </c>
      <c r="G6" s="26"/>
      <c r="H6" s="9" t="s">
        <v>75</v>
      </c>
      <c r="I6" s="8"/>
      <c r="J6" s="26" t="s">
        <v>72</v>
      </c>
      <c r="K6" s="41"/>
    </row>
    <row r="7" ht="20.1" customHeight="1" spans="2:11">
      <c r="B7" s="7"/>
      <c r="C7" s="8"/>
      <c r="D7" s="9" t="s">
        <v>76</v>
      </c>
      <c r="E7" s="9"/>
      <c r="F7" s="27" t="s">
        <v>77</v>
      </c>
      <c r="G7" s="26"/>
      <c r="H7" s="9" t="s">
        <v>78</v>
      </c>
      <c r="I7" s="42"/>
      <c r="J7" s="27">
        <v>44637</v>
      </c>
      <c r="K7" s="41"/>
    </row>
    <row r="8" ht="20.1" customHeight="1" spans="2:11">
      <c r="B8" s="10"/>
      <c r="C8" s="11"/>
      <c r="D8" s="12"/>
      <c r="E8" s="12"/>
      <c r="F8" s="28" t="s">
        <v>79</v>
      </c>
      <c r="G8" s="28"/>
      <c r="H8" s="12" t="s">
        <v>80</v>
      </c>
      <c r="I8" s="43"/>
      <c r="J8" s="28" t="s">
        <v>81</v>
      </c>
      <c r="K8" s="44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82</v>
      </c>
      <c r="E10" s="16" t="s">
        <v>83</v>
      </c>
      <c r="F10" s="29"/>
      <c r="G10" s="23" t="s">
        <v>84</v>
      </c>
      <c r="H10" s="29" t="s">
        <v>85</v>
      </c>
      <c r="I10" s="16" t="s">
        <v>86</v>
      </c>
      <c r="J10" s="29"/>
      <c r="K10" s="23" t="s">
        <v>87</v>
      </c>
    </row>
    <row r="11" ht="20.1" customHeight="1" spans="2:11">
      <c r="B11" s="17">
        <v>1</v>
      </c>
      <c r="C11" s="18"/>
      <c r="D11" s="56" t="s">
        <v>88</v>
      </c>
      <c r="E11" s="17" t="s">
        <v>89</v>
      </c>
      <c r="F11" s="18"/>
      <c r="G11" s="30">
        <v>6904</v>
      </c>
      <c r="H11" s="31">
        <v>6904</v>
      </c>
      <c r="I11" s="45"/>
      <c r="J11" s="46"/>
      <c r="K11" s="47"/>
    </row>
    <row r="12" ht="20.1" customHeight="1" spans="2:11">
      <c r="B12" s="17"/>
      <c r="C12" s="18"/>
      <c r="D12" s="19"/>
      <c r="E12" s="17"/>
      <c r="F12" s="18"/>
      <c r="G12" s="31"/>
      <c r="H12" s="31"/>
      <c r="I12" s="45"/>
      <c r="J12" s="46"/>
      <c r="K12" s="47"/>
    </row>
    <row r="13" ht="20.1" customHeight="1" spans="2:11">
      <c r="B13" s="17"/>
      <c r="C13" s="18"/>
      <c r="D13" s="19"/>
      <c r="E13" s="17"/>
      <c r="F13" s="18"/>
      <c r="G13" s="57"/>
      <c r="H13" s="31"/>
      <c r="I13" s="45"/>
      <c r="J13" s="46"/>
      <c r="K13" s="47"/>
    </row>
    <row r="14" ht="20.1" customHeight="1" spans="2:11">
      <c r="B14" s="17"/>
      <c r="C14" s="18"/>
      <c r="D14" s="19"/>
      <c r="E14" s="17"/>
      <c r="F14" s="18"/>
      <c r="G14" s="57"/>
      <c r="H14" s="31"/>
      <c r="I14" s="45"/>
      <c r="J14" s="46"/>
      <c r="K14" s="47"/>
    </row>
    <row r="15" ht="20.1" customHeight="1" spans="2:11">
      <c r="B15" s="17"/>
      <c r="C15" s="18"/>
      <c r="D15" s="19"/>
      <c r="E15" s="17"/>
      <c r="F15" s="18"/>
      <c r="G15" s="57"/>
      <c r="H15" s="31"/>
      <c r="I15" s="45"/>
      <c r="J15" s="46"/>
      <c r="K15" s="47"/>
    </row>
    <row r="16" ht="20.1" customHeight="1" spans="2:11">
      <c r="B16" s="17"/>
      <c r="C16" s="18"/>
      <c r="D16" s="19"/>
      <c r="E16" s="17"/>
      <c r="F16" s="18"/>
      <c r="G16" s="57"/>
      <c r="H16" s="31"/>
      <c r="I16" s="45"/>
      <c r="J16" s="46"/>
      <c r="K16" s="47"/>
    </row>
    <row r="17" ht="20.1" customHeight="1" spans="2:11">
      <c r="B17" s="17"/>
      <c r="C17" s="18"/>
      <c r="D17" s="19"/>
      <c r="E17" s="17"/>
      <c r="F17" s="18"/>
      <c r="G17" s="57"/>
      <c r="H17" s="31"/>
      <c r="I17" s="45"/>
      <c r="J17" s="46"/>
      <c r="K17" s="47"/>
    </row>
    <row r="18" ht="20.1" customHeight="1" spans="2:11">
      <c r="B18" s="17"/>
      <c r="C18" s="18"/>
      <c r="D18" s="19"/>
      <c r="E18" s="17"/>
      <c r="F18" s="18"/>
      <c r="G18" s="57"/>
      <c r="H18" s="31"/>
      <c r="I18" s="45"/>
      <c r="J18" s="46"/>
      <c r="K18" s="47"/>
    </row>
    <row r="19" ht="20.1" customHeight="1" spans="2:11">
      <c r="B19" s="16"/>
      <c r="C19" s="20"/>
      <c r="D19" s="21"/>
      <c r="E19" s="32"/>
      <c r="F19" s="33"/>
      <c r="G19" s="36"/>
      <c r="H19" s="35"/>
      <c r="I19" s="48"/>
      <c r="J19" s="49"/>
      <c r="K19" s="50"/>
    </row>
    <row r="20" ht="20.1" customHeight="1" spans="2:11">
      <c r="B20" s="16"/>
      <c r="C20" s="20"/>
      <c r="D20" s="21"/>
      <c r="E20" s="32"/>
      <c r="F20" s="33"/>
      <c r="G20" s="36"/>
      <c r="H20" s="35"/>
      <c r="I20" s="48"/>
      <c r="J20" s="49"/>
      <c r="K20" s="50"/>
    </row>
    <row r="21" ht="20.1" customHeight="1" spans="2:11">
      <c r="B21" s="16"/>
      <c r="C21" s="20"/>
      <c r="D21" s="21"/>
      <c r="E21" s="32"/>
      <c r="F21" s="33"/>
      <c r="G21" s="36"/>
      <c r="H21" s="35"/>
      <c r="I21" s="48"/>
      <c r="J21" s="49"/>
      <c r="K21" s="50"/>
    </row>
    <row r="22" ht="20.1" customHeight="1" spans="2:11">
      <c r="B22" s="16"/>
      <c r="C22" s="20"/>
      <c r="D22" s="21"/>
      <c r="E22" s="32"/>
      <c r="F22" s="37"/>
      <c r="G22" s="36"/>
      <c r="H22" s="35"/>
      <c r="I22" s="48"/>
      <c r="J22" s="49"/>
      <c r="K22" s="50"/>
    </row>
    <row r="23" ht="20.1" customHeight="1" spans="2:11">
      <c r="B23" s="16"/>
      <c r="C23" s="20"/>
      <c r="D23" s="21"/>
      <c r="E23" s="32"/>
      <c r="F23" s="33"/>
      <c r="G23" s="35"/>
      <c r="H23" s="35"/>
      <c r="I23" s="48"/>
      <c r="J23" s="49"/>
      <c r="K23" s="50"/>
    </row>
    <row r="24" ht="20.1" customHeight="1" spans="2:11">
      <c r="B24" s="16"/>
      <c r="C24" s="20"/>
      <c r="D24" s="21"/>
      <c r="E24" s="32"/>
      <c r="F24" s="33"/>
      <c r="G24" s="35"/>
      <c r="H24" s="35"/>
      <c r="I24" s="48"/>
      <c r="J24" s="49"/>
      <c r="K24" s="50" t="s">
        <v>90</v>
      </c>
    </row>
    <row r="25" ht="20.1" customHeight="1" spans="2:11">
      <c r="B25" s="16"/>
      <c r="C25" s="20"/>
      <c r="D25" s="22" t="s">
        <v>91</v>
      </c>
      <c r="E25" s="32"/>
      <c r="F25" s="33"/>
      <c r="G25" s="35"/>
      <c r="H25" s="35"/>
      <c r="I25" s="48"/>
      <c r="J25" s="49"/>
      <c r="K25" s="50"/>
    </row>
    <row r="26" ht="20.1" customHeight="1" spans="2:11">
      <c r="B26" s="16" t="s">
        <v>58</v>
      </c>
      <c r="C26" s="20"/>
      <c r="D26" s="20"/>
      <c r="E26" s="20"/>
      <c r="F26" s="29"/>
      <c r="G26" s="38">
        <f>SUM(G11:G25)</f>
        <v>6904</v>
      </c>
      <c r="H26" s="38">
        <f>SUM(H11:H25)</f>
        <v>6904</v>
      </c>
      <c r="I26" s="51">
        <f>SUM(I11:J24)</f>
        <v>0</v>
      </c>
      <c r="J26" s="52"/>
      <c r="K26" s="53"/>
    </row>
    <row r="27" ht="20.1" customHeight="1" spans="2:11">
      <c r="B27" s="13"/>
      <c r="C27" s="13"/>
      <c r="D27" s="13"/>
      <c r="E27" s="13"/>
      <c r="F27" s="13"/>
      <c r="G27" s="13"/>
      <c r="H27" s="13"/>
      <c r="I27" s="13"/>
      <c r="J27" s="54"/>
      <c r="K27" s="13"/>
    </row>
    <row r="28" ht="20.1" customHeight="1" spans="2:11">
      <c r="B28" s="23" t="s">
        <v>85</v>
      </c>
      <c r="C28" s="23"/>
      <c r="D28" s="23"/>
      <c r="E28" s="23"/>
      <c r="F28" s="23"/>
      <c r="G28" s="23" t="s">
        <v>92</v>
      </c>
      <c r="H28" s="23"/>
      <c r="I28" s="23"/>
      <c r="J28" s="23"/>
      <c r="K28" s="23" t="s">
        <v>93</v>
      </c>
    </row>
    <row r="29" ht="20.1" customHeight="1" spans="2:11">
      <c r="B29" s="24">
        <f>H26</f>
        <v>6904</v>
      </c>
      <c r="C29" s="24"/>
      <c r="D29" s="24"/>
      <c r="E29" s="24"/>
      <c r="F29" s="24"/>
      <c r="G29" s="24">
        <f>I26</f>
        <v>0</v>
      </c>
      <c r="H29" s="24"/>
      <c r="I29" s="24"/>
      <c r="J29" s="24"/>
      <c r="K29" s="55">
        <f>SUM(B29:J29)</f>
        <v>6904</v>
      </c>
    </row>
    <row r="30" ht="20.1" customHeight="1" spans="2:11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ht="20.1" customHeight="1" spans="2:11">
      <c r="B31" s="13" t="s">
        <v>94</v>
      </c>
      <c r="C31" s="13"/>
      <c r="D31" s="13"/>
      <c r="E31" s="13"/>
      <c r="F31" s="13" t="s">
        <v>65</v>
      </c>
      <c r="G31" s="13" t="s">
        <v>95</v>
      </c>
      <c r="H31" s="13"/>
      <c r="I31" s="13"/>
      <c r="J31" s="13" t="s">
        <v>67</v>
      </c>
      <c r="K31" s="13"/>
    </row>
  </sheetData>
  <mergeCells count="2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D11:D18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27"/>
  <sheetViews>
    <sheetView tabSelected="1" topLeftCell="A4" workbookViewId="0">
      <selection activeCell="G16" sqref="G16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customFormat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customFormat="1" ht="20.4" spans="2:11">
      <c r="B3" s="2" t="s">
        <v>68</v>
      </c>
      <c r="C3" s="2"/>
      <c r="D3" s="2"/>
      <c r="E3" s="2"/>
      <c r="F3" s="2"/>
      <c r="G3" s="2"/>
      <c r="H3" s="2"/>
      <c r="I3" s="2"/>
      <c r="J3" s="2"/>
      <c r="K3" s="2"/>
    </row>
    <row r="4" customFormat="1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customFormat="1" ht="20.1" customHeight="1" spans="2:11">
      <c r="B5" s="4"/>
      <c r="C5" s="5"/>
      <c r="D5" s="6" t="s">
        <v>69</v>
      </c>
      <c r="E5" s="6"/>
      <c r="F5" s="25" t="s">
        <v>70</v>
      </c>
      <c r="G5" s="25"/>
      <c r="H5" s="6" t="s">
        <v>71</v>
      </c>
      <c r="I5" s="5"/>
      <c r="J5" s="25" t="s">
        <v>72</v>
      </c>
      <c r="K5" s="40"/>
    </row>
    <row r="6" customFormat="1" ht="20.1" customHeight="1" spans="2:11">
      <c r="B6" s="7"/>
      <c r="C6" s="8"/>
      <c r="D6" s="9" t="s">
        <v>73</v>
      </c>
      <c r="E6" s="9"/>
      <c r="F6" s="26" t="s">
        <v>96</v>
      </c>
      <c r="G6" s="26"/>
      <c r="H6" s="9" t="s">
        <v>75</v>
      </c>
      <c r="I6" s="8"/>
      <c r="J6" s="26" t="s">
        <v>72</v>
      </c>
      <c r="K6" s="41"/>
    </row>
    <row r="7" customFormat="1" ht="20.1" customHeight="1" spans="2:11">
      <c r="B7" s="7"/>
      <c r="C7" s="8"/>
      <c r="D7" s="9" t="s">
        <v>76</v>
      </c>
      <c r="E7" s="9"/>
      <c r="F7" s="27" t="s">
        <v>97</v>
      </c>
      <c r="G7" s="26"/>
      <c r="H7" s="9" t="s">
        <v>78</v>
      </c>
      <c r="I7" s="42"/>
      <c r="J7" s="27">
        <v>44599</v>
      </c>
      <c r="K7" s="41"/>
    </row>
    <row r="8" customFormat="1" ht="20.1" customHeight="1" spans="2:11">
      <c r="B8" s="10"/>
      <c r="C8" s="11"/>
      <c r="D8" s="12"/>
      <c r="E8" s="12"/>
      <c r="F8" s="28"/>
      <c r="G8" s="28"/>
      <c r="H8" s="12" t="s">
        <v>80</v>
      </c>
      <c r="I8" s="43"/>
      <c r="J8" s="28"/>
      <c r="K8" s="44"/>
    </row>
    <row r="9" customFormat="1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customFormat="1" ht="20.1" customHeight="1" spans="2:11">
      <c r="B10" s="14" t="s">
        <v>3</v>
      </c>
      <c r="C10" s="15"/>
      <c r="D10" s="16" t="s">
        <v>82</v>
      </c>
      <c r="E10" s="16" t="s">
        <v>83</v>
      </c>
      <c r="F10" s="29"/>
      <c r="G10" s="23" t="s">
        <v>84</v>
      </c>
      <c r="H10" s="29" t="s">
        <v>85</v>
      </c>
      <c r="I10" s="16" t="s">
        <v>86</v>
      </c>
      <c r="J10" s="29"/>
      <c r="K10" s="23" t="s">
        <v>87</v>
      </c>
    </row>
    <row r="11" customFormat="1" ht="20.1" customHeight="1" spans="2:11">
      <c r="B11" s="17"/>
      <c r="C11" s="18"/>
      <c r="D11" s="19"/>
      <c r="E11" s="17"/>
      <c r="F11" s="18" t="s">
        <v>98</v>
      </c>
      <c r="G11" s="30">
        <v>662</v>
      </c>
      <c r="H11" s="31"/>
      <c r="I11" s="45"/>
      <c r="J11" s="46"/>
      <c r="K11" s="47" t="s">
        <v>99</v>
      </c>
    </row>
    <row r="12" customFormat="1" ht="20.1" customHeight="1" spans="2:11">
      <c r="B12" s="17"/>
      <c r="C12" s="18"/>
      <c r="D12" s="19"/>
      <c r="E12" s="17"/>
      <c r="F12" s="18" t="s">
        <v>100</v>
      </c>
      <c r="G12" s="30">
        <v>792</v>
      </c>
      <c r="H12" s="31"/>
      <c r="I12" s="45"/>
      <c r="J12" s="46"/>
      <c r="K12" s="47" t="s">
        <v>101</v>
      </c>
    </row>
    <row r="13" customFormat="1" ht="20.1" customHeight="1" spans="2:11">
      <c r="B13" s="17"/>
      <c r="C13" s="18"/>
      <c r="D13" s="19"/>
      <c r="E13" s="17"/>
      <c r="F13" s="18" t="s">
        <v>91</v>
      </c>
      <c r="G13" s="30">
        <f>39+683+54+89.3+39.79</f>
        <v>905.09</v>
      </c>
      <c r="H13" s="31"/>
      <c r="I13" s="45"/>
      <c r="J13" s="46"/>
      <c r="K13" s="47"/>
    </row>
    <row r="14" customFormat="1" ht="20.1" customHeight="1" spans="2:11">
      <c r="B14" s="17"/>
      <c r="C14" s="18"/>
      <c r="D14" s="19"/>
      <c r="E14" s="17"/>
      <c r="F14" s="18" t="s">
        <v>102</v>
      </c>
      <c r="G14" s="30">
        <v>75</v>
      </c>
      <c r="H14" s="31"/>
      <c r="I14" s="45"/>
      <c r="J14" s="46"/>
      <c r="K14" s="47" t="s">
        <v>103</v>
      </c>
    </row>
    <row r="15" customFormat="1" ht="20.1" customHeight="1" spans="2:11">
      <c r="B15" s="17"/>
      <c r="C15" s="18"/>
      <c r="D15" s="19"/>
      <c r="E15" s="17"/>
      <c r="F15" s="18" t="s">
        <v>104</v>
      </c>
      <c r="G15" s="30">
        <v>474.39</v>
      </c>
      <c r="H15" s="31"/>
      <c r="I15" s="45"/>
      <c r="J15" s="46"/>
      <c r="K15" s="47"/>
    </row>
    <row r="16" customFormat="1" ht="20.1" customHeight="1" spans="2:11">
      <c r="B16" s="16"/>
      <c r="C16" s="20"/>
      <c r="D16" s="21"/>
      <c r="E16" s="32"/>
      <c r="F16" s="33"/>
      <c r="G16" s="34"/>
      <c r="H16" s="35"/>
      <c r="I16" s="48"/>
      <c r="J16" s="49"/>
      <c r="K16" s="50"/>
    </row>
    <row r="17" customFormat="1" ht="20.1" customHeight="1" spans="2:11">
      <c r="B17" s="16"/>
      <c r="C17" s="20"/>
      <c r="D17" s="21"/>
      <c r="E17" s="32"/>
      <c r="F17" s="33"/>
      <c r="G17" s="36"/>
      <c r="H17" s="35"/>
      <c r="I17" s="48"/>
      <c r="J17" s="49"/>
      <c r="K17" s="50"/>
    </row>
    <row r="18" customFormat="1" ht="20.1" customHeight="1" spans="2:11">
      <c r="B18" s="16"/>
      <c r="C18" s="20"/>
      <c r="D18" s="21"/>
      <c r="E18" s="32"/>
      <c r="F18" s="37"/>
      <c r="G18" s="36"/>
      <c r="H18" s="35"/>
      <c r="I18" s="48"/>
      <c r="J18" s="49"/>
      <c r="K18" s="50"/>
    </row>
    <row r="19" customFormat="1" ht="20.1" customHeight="1" spans="2:11">
      <c r="B19" s="16"/>
      <c r="C19" s="20"/>
      <c r="D19" s="21"/>
      <c r="E19" s="32"/>
      <c r="F19" s="33"/>
      <c r="G19" s="35"/>
      <c r="H19" s="35"/>
      <c r="I19" s="48"/>
      <c r="J19" s="49"/>
      <c r="K19" s="50"/>
    </row>
    <row r="20" customFormat="1" ht="20.1" customHeight="1" spans="2:11">
      <c r="B20" s="16"/>
      <c r="C20" s="20"/>
      <c r="D20" s="21"/>
      <c r="E20" s="32"/>
      <c r="F20" s="33"/>
      <c r="G20" s="35"/>
      <c r="H20" s="35"/>
      <c r="I20" s="48"/>
      <c r="J20" s="49"/>
      <c r="K20" s="50"/>
    </row>
    <row r="21" customFormat="1" ht="20.1" customHeight="1" spans="2:11">
      <c r="B21" s="16"/>
      <c r="C21" s="20"/>
      <c r="D21" s="22" t="s">
        <v>91</v>
      </c>
      <c r="E21" s="32"/>
      <c r="F21" s="33"/>
      <c r="G21" s="35"/>
      <c r="H21" s="35"/>
      <c r="I21" s="48"/>
      <c r="J21" s="49"/>
      <c r="K21" s="50"/>
    </row>
    <row r="22" customFormat="1" ht="20.1" customHeight="1" spans="2:11">
      <c r="B22" s="16" t="s">
        <v>58</v>
      </c>
      <c r="C22" s="20"/>
      <c r="D22" s="20"/>
      <c r="E22" s="20"/>
      <c r="F22" s="29"/>
      <c r="G22" s="38">
        <f>SUM(G11:G21)</f>
        <v>2908.48</v>
      </c>
      <c r="H22" s="38">
        <f>SUM(H11:H21)</f>
        <v>0</v>
      </c>
      <c r="I22" s="51">
        <f>SUM(I11:J20)</f>
        <v>0</v>
      </c>
      <c r="J22" s="52"/>
      <c r="K22" s="53"/>
    </row>
    <row r="23" customFormat="1" ht="20.1" customHeight="1" spans="2:11">
      <c r="B23" s="13"/>
      <c r="C23" s="13"/>
      <c r="D23" s="13"/>
      <c r="E23" s="13"/>
      <c r="F23" s="13"/>
      <c r="G23" s="13"/>
      <c r="H23" s="13"/>
      <c r="I23" s="13"/>
      <c r="J23" s="54"/>
      <c r="K23" s="13"/>
    </row>
    <row r="24" customFormat="1" ht="20.1" customHeight="1" spans="2:11">
      <c r="B24" s="23" t="s">
        <v>85</v>
      </c>
      <c r="C24" s="23"/>
      <c r="D24" s="23"/>
      <c r="E24" s="23"/>
      <c r="F24" s="23"/>
      <c r="G24" s="23" t="s">
        <v>92</v>
      </c>
      <c r="H24" s="23"/>
      <c r="I24" s="23"/>
      <c r="J24" s="23"/>
      <c r="K24" s="23" t="s">
        <v>93</v>
      </c>
    </row>
    <row r="25" customFormat="1" ht="20.1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55">
        <f>SUM(B25:J25)</f>
        <v>0</v>
      </c>
    </row>
    <row r="26" customFormat="1" ht="20.1" customHeight="1" spans="2:11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customFormat="1" ht="20.1" customHeight="1" spans="2:11">
      <c r="B27" s="13" t="s">
        <v>94</v>
      </c>
      <c r="C27" s="13"/>
      <c r="D27" s="13"/>
      <c r="E27" s="13"/>
      <c r="F27" s="13" t="s">
        <v>65</v>
      </c>
      <c r="G27" s="13" t="s">
        <v>95</v>
      </c>
      <c r="H27" s="13"/>
      <c r="I27" s="13"/>
      <c r="J27" s="13" t="s">
        <v>67</v>
      </c>
      <c r="K27" s="13"/>
    </row>
  </sheetData>
  <mergeCells count="2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1:D15"/>
  </mergeCells>
  <pageMargins left="0.75" right="0.75" top="1" bottom="1" header="0.511805555555556" footer="0.51180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2014-04-26T00:52:00Z</dcterms:created>
  <cp:lastPrinted>2017-09-16T21:53:00Z</cp:lastPrinted>
  <dcterms:modified xsi:type="dcterms:W3CDTF">2022-03-17T15:43:13Z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