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<sst xmlns="http://schemas.openxmlformats.org/spreadsheetml/2006/main" count="125" uniqueCount="101">
  <si>
    <t>【借款报销单】</t>
  </si>
  <si>
    <t xml:space="preserve">团号：HMJB-230705-SHH480 </t>
  </si>
  <si>
    <t>会议日期：2023.07.27-2023.07.30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</si>
  <si>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</si>
  <si>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</si>
  <si>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</si>
  <si>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</si>
  <si>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</si>
  <si>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</si>
  <si>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</si>
  <si>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</si>
  <si>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</si>
  <si>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</si>
  <si>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</si>
  <si>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</si>
  <si>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</si>
  <si>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</si>
  <si>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</si>
  <si>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</si>
  <si>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</si>
  <si>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</si>
  <si>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</si>
  <si>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</si>
  <si>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</si>
  <si>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</si>
  <si>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7.27晚餐</t>
  </si>
  <si>
    <t>需提供刷卡联、菜单（小票）</t>
  </si>
  <si>
    <t xml:space="preserve">小镇餐费
</t>
  </si>
  <si>
    <t>28晚餐金旭悦</t>
  </si>
  <si>
    <t>29晚餐</t>
  </si>
  <si>
    <t>30日晚餐（金寨）</t>
  </si>
  <si>
    <t>29日晚餐</t>
  </si>
  <si>
    <t>用餐</t>
  </si>
  <si>
    <t>水面包等</t>
  </si>
  <si>
    <t>活动餐费合计</t>
  </si>
  <si>
    <t>现地采买费用</t>
  </si>
  <si>
    <t>相框（淘宝）</t>
  </si>
  <si>
    <t>尽量提供可用的原始发票，发票项目不可用的，且开票需要加收税点的可以不提供原始发票。网上交易均需提供交易截图。</t>
  </si>
  <si>
    <t>佳能打印机（京东）</t>
  </si>
  <si>
    <t>打印相纸（京东）</t>
  </si>
  <si>
    <t>雨衣（京东）</t>
  </si>
  <si>
    <t>部分小食（京东）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</si>
  <si>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</si>
  <si>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</si>
  <si>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</si>
  <si>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</si>
  <si>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</si>
  <si>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</si>
  <si>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</si>
  <si>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</si>
  <si>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</si>
  <si>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</si>
  <si>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</si>
  <si>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</si>
  <si>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</si>
  <si>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携程订房</t>
  </si>
  <si>
    <t>金寨酒店预付</t>
  </si>
  <si>
    <t>金寨酒店尾款</t>
  </si>
  <si>
    <t>西庄酒店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</si>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</sst>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180" fontId="0" fillId="0" borderId="8" xfId="0" applyNumberForma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8" xfId="0" applyFill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K71"/>
  <sheetViews>
    <sheetView tabSelected="1" topLeftCell="A52" workbookViewId="0">
      <selection activeCell="I24" sqref="I24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1">
      <c r="C2" s="2" t="s">
        <v>0</v>
      </c>
      <c r="D2" s="2"/>
      <c r="E2" s="2"/>
      <c r="F2" s="2"/>
      <c r="G2" s="2"/>
      <c r="H2" s="2"/>
      <c r="I2" s="81"/>
      <c r="J2" s="81"/>
      <c r="K2" s="81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14680</v>
      </c>
      <c r="D8" s="62">
        <v>1</v>
      </c>
      <c r="E8" s="64">
        <f>C8*D8</f>
        <v>14680</v>
      </c>
      <c r="F8" s="65">
        <v>0</v>
      </c>
      <c r="G8" s="65">
        <v>0</v>
      </c>
      <c r="H8" s="65">
        <f>F8+G8</f>
        <v>0</v>
      </c>
      <c r="I8" s="82"/>
      <c r="J8" s="83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>F9+G9</f>
        <v>0</v>
      </c>
      <c r="I9" s="82"/>
      <c r="J9" s="84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>F10+G10</f>
        <v>0</v>
      </c>
      <c r="I10" s="82"/>
      <c r="J10" s="84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>F11+G11</f>
        <v>0</v>
      </c>
      <c r="I11" s="82"/>
      <c r="J11" s="84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>F12+G12</f>
        <v>0</v>
      </c>
      <c r="I12" s="82"/>
      <c r="J12" s="84"/>
    </row>
    <row r="13" s="51" customFormat="1" customHeight="1" spans="1:10">
      <c r="A13" s="66"/>
      <c r="B13" s="67" t="s">
        <v>17</v>
      </c>
      <c r="C13" s="68">
        <f>SUM(C8)</f>
        <v>14680</v>
      </c>
      <c r="D13" s="68">
        <f>SUM(D8)</f>
        <v>1</v>
      </c>
      <c r="E13" s="68">
        <f>SUM(E8)</f>
        <v>14680</v>
      </c>
      <c r="F13" s="69">
        <f>SUM(F8:F12)</f>
        <v>0</v>
      </c>
      <c r="G13" s="69">
        <f t="shared" ref="G13:H13" si="0">SUM(G8:G12)</f>
        <v>0</v>
      </c>
      <c r="H13" s="69">
        <f t="shared" si="0"/>
        <v>0</v>
      </c>
      <c r="I13" s="85"/>
      <c r="J13" s="86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>C14*D14</f>
        <v>0</v>
      </c>
      <c r="F14" s="65">
        <v>0</v>
      </c>
      <c r="G14" s="65">
        <v>0</v>
      </c>
      <c r="H14" s="65">
        <f>F14+G14</f>
        <v>0</v>
      </c>
      <c r="I14" s="82"/>
      <c r="J14" s="83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1">F15+G15</f>
        <v>0</v>
      </c>
      <c r="I15" s="82"/>
      <c r="J15" s="84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5"/>
      <c r="J16" s="86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>C17*D17</f>
        <v>0</v>
      </c>
      <c r="F17" s="65">
        <v>0</v>
      </c>
      <c r="G17" s="65">
        <v>0</v>
      </c>
      <c r="H17" s="65">
        <f>F17+G17</f>
        <v>0</v>
      </c>
      <c r="I17" s="82"/>
      <c r="J17" s="87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>F18+G18</f>
        <v>0</v>
      </c>
      <c r="I18" s="82"/>
      <c r="J18" s="88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>F19+G19</f>
        <v>0</v>
      </c>
      <c r="I19" s="82"/>
      <c r="J19" s="88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>F20+G20</f>
        <v>0</v>
      </c>
      <c r="I20" s="82"/>
      <c r="J20" s="88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2">SUM(D17)</f>
        <v>0</v>
      </c>
      <c r="E21" s="68">
        <f t="shared" si="2"/>
        <v>0</v>
      </c>
      <c r="F21" s="69">
        <f>SUM(F17:F20)</f>
        <v>0</v>
      </c>
      <c r="G21" s="69">
        <f t="shared" ref="G21:H21" si="3">SUM(G17:G20)</f>
        <v>0</v>
      </c>
      <c r="H21" s="69">
        <f t="shared" si="3"/>
        <v>0</v>
      </c>
      <c r="I21" s="85"/>
      <c r="J21" s="89"/>
    </row>
    <row r="22" ht="59" customHeight="1" spans="1:10">
      <c r="A22" s="62">
        <v>4</v>
      </c>
      <c r="B22" s="63" t="s">
        <v>24</v>
      </c>
      <c r="C22" s="64">
        <v>23000</v>
      </c>
      <c r="D22" s="62">
        <v>1</v>
      </c>
      <c r="E22" s="64">
        <f>C22*D22</f>
        <v>23000</v>
      </c>
      <c r="F22" s="65">
        <v>7141</v>
      </c>
      <c r="G22" s="65">
        <v>0</v>
      </c>
      <c r="H22" s="65">
        <f t="shared" ref="H22:H28" si="4">F22+G22</f>
        <v>7141</v>
      </c>
      <c r="I22" s="90" t="s">
        <v>25</v>
      </c>
      <c r="J22" s="87" t="s">
        <v>26</v>
      </c>
    </row>
    <row r="23" ht="43" customHeight="1" spans="1:10">
      <c r="A23" s="62"/>
      <c r="B23" s="63"/>
      <c r="C23" s="64"/>
      <c r="D23" s="62"/>
      <c r="E23" s="64"/>
      <c r="F23" s="65">
        <v>6516</v>
      </c>
      <c r="G23" s="65">
        <v>0</v>
      </c>
      <c r="H23" s="65">
        <f t="shared" si="4"/>
        <v>6516</v>
      </c>
      <c r="I23" s="91" t="s">
        <v>27</v>
      </c>
      <c r="J23" s="88"/>
    </row>
    <row r="24" customHeight="1" spans="1:10">
      <c r="A24" s="62"/>
      <c r="B24" s="63"/>
      <c r="C24" s="64"/>
      <c r="D24" s="62"/>
      <c r="E24" s="64"/>
      <c r="F24" s="65">
        <v>6181</v>
      </c>
      <c r="G24" s="65">
        <v>0</v>
      </c>
      <c r="H24" s="65">
        <f t="shared" si="4"/>
        <v>6181</v>
      </c>
      <c r="I24" s="82" t="s">
        <v>28</v>
      </c>
      <c r="J24" s="88"/>
    </row>
    <row r="25" customHeight="1" spans="1:10">
      <c r="A25" s="62"/>
      <c r="B25" s="63"/>
      <c r="C25" s="64"/>
      <c r="D25" s="62"/>
      <c r="E25" s="64"/>
      <c r="F25" s="65">
        <v>7365</v>
      </c>
      <c r="G25" s="65">
        <v>0</v>
      </c>
      <c r="H25" s="65">
        <f t="shared" si="4"/>
        <v>7365</v>
      </c>
      <c r="I25" s="82" t="s">
        <v>29</v>
      </c>
      <c r="J25" s="88"/>
    </row>
    <row r="26" customHeight="1" spans="1:10">
      <c r="A26" s="62"/>
      <c r="B26" s="63"/>
      <c r="C26" s="64"/>
      <c r="D26" s="62"/>
      <c r="E26" s="64"/>
      <c r="F26" s="65">
        <v>2604</v>
      </c>
      <c r="G26" s="65">
        <v>0</v>
      </c>
      <c r="H26" s="65">
        <f t="shared" si="4"/>
        <v>2604</v>
      </c>
      <c r="I26" s="82" t="s">
        <v>30</v>
      </c>
      <c r="J26" s="88"/>
    </row>
    <row r="27" customHeight="1" spans="1:10">
      <c r="A27" s="62"/>
      <c r="B27" s="63"/>
      <c r="C27" s="64"/>
      <c r="D27" s="62"/>
      <c r="E27" s="64"/>
      <c r="F27" s="65">
        <v>5688</v>
      </c>
      <c r="G27" s="65">
        <v>0</v>
      </c>
      <c r="H27" s="65">
        <f t="shared" si="4"/>
        <v>5688</v>
      </c>
      <c r="I27" s="82" t="s">
        <v>31</v>
      </c>
      <c r="J27" s="88"/>
    </row>
    <row r="28" customHeight="1" spans="1:10">
      <c r="A28" s="62"/>
      <c r="B28" s="63"/>
      <c r="C28" s="64"/>
      <c r="D28" s="62"/>
      <c r="E28" s="64"/>
      <c r="F28" s="76">
        <v>4790</v>
      </c>
      <c r="G28" s="77">
        <v>0</v>
      </c>
      <c r="H28" s="77">
        <f t="shared" si="4"/>
        <v>4790</v>
      </c>
      <c r="I28" s="92" t="s">
        <v>32</v>
      </c>
      <c r="J28" s="88"/>
    </row>
    <row r="29" customHeight="1" spans="1:10">
      <c r="A29" s="62"/>
      <c r="B29" s="63"/>
      <c r="C29" s="64"/>
      <c r="D29" s="62"/>
      <c r="E29" s="64"/>
      <c r="F29" s="65">
        <v>332</v>
      </c>
      <c r="G29" s="65">
        <v>0</v>
      </c>
      <c r="H29" s="65">
        <f t="shared" ref="H29:H49" si="5">F29+G29</f>
        <v>332</v>
      </c>
      <c r="I29" s="82" t="s">
        <v>33</v>
      </c>
      <c r="J29" s="88"/>
    </row>
    <row r="30" s="51" customFormat="1" customHeight="1" spans="1:10">
      <c r="A30" s="66"/>
      <c r="B30" s="67" t="s">
        <v>34</v>
      </c>
      <c r="C30" s="68">
        <f>SUM(C22)</f>
        <v>23000</v>
      </c>
      <c r="D30" s="68">
        <f t="shared" ref="D30:E30" si="6">SUM(D22)</f>
        <v>1</v>
      </c>
      <c r="E30" s="68">
        <f t="shared" si="6"/>
        <v>23000</v>
      </c>
      <c r="F30" s="69">
        <f>SUM(F22:F29)</f>
        <v>40617</v>
      </c>
      <c r="G30" s="69">
        <f>SUM(G22:G29)</f>
        <v>0</v>
      </c>
      <c r="H30" s="69">
        <f>SUM(H22:H29)</f>
        <v>40617</v>
      </c>
      <c r="I30" s="85"/>
      <c r="J30" s="89"/>
    </row>
    <row r="31" customHeight="1" spans="1:10">
      <c r="A31" s="70">
        <v>5</v>
      </c>
      <c r="B31" s="71" t="s">
        <v>35</v>
      </c>
      <c r="C31" s="72">
        <v>1800</v>
      </c>
      <c r="D31" s="70">
        <v>1</v>
      </c>
      <c r="E31" s="72">
        <f>C31*D31</f>
        <v>1800</v>
      </c>
      <c r="F31" s="65">
        <v>1250</v>
      </c>
      <c r="G31" s="65">
        <v>0</v>
      </c>
      <c r="H31" s="65">
        <f t="shared" ref="H31:H36" si="7">F31+G31</f>
        <v>1250</v>
      </c>
      <c r="I31" s="82" t="s">
        <v>36</v>
      </c>
      <c r="J31" s="83" t="s">
        <v>37</v>
      </c>
    </row>
    <row r="32" customHeight="1" spans="1:10">
      <c r="A32" s="78"/>
      <c r="B32" s="79"/>
      <c r="C32" s="80"/>
      <c r="D32" s="78"/>
      <c r="E32" s="80"/>
      <c r="F32" s="65">
        <v>589</v>
      </c>
      <c r="G32" s="65"/>
      <c r="H32" s="65">
        <f t="shared" si="7"/>
        <v>589</v>
      </c>
      <c r="I32" s="82" t="s">
        <v>38</v>
      </c>
      <c r="J32" s="84"/>
    </row>
    <row r="33" customHeight="1" spans="1:10">
      <c r="A33" s="78"/>
      <c r="B33" s="79"/>
      <c r="C33" s="80"/>
      <c r="D33" s="78"/>
      <c r="E33" s="80"/>
      <c r="F33" s="65">
        <v>113.7</v>
      </c>
      <c r="G33" s="65"/>
      <c r="H33" s="65">
        <f t="shared" si="7"/>
        <v>113.7</v>
      </c>
      <c r="I33" s="82" t="s">
        <v>39</v>
      </c>
      <c r="J33" s="84"/>
    </row>
    <row r="34" customHeight="1" spans="1:10">
      <c r="A34" s="78"/>
      <c r="B34" s="79"/>
      <c r="C34" s="80"/>
      <c r="D34" s="78"/>
      <c r="E34" s="80"/>
      <c r="F34" s="65">
        <v>692</v>
      </c>
      <c r="G34" s="65"/>
      <c r="H34" s="65">
        <f t="shared" si="7"/>
        <v>692</v>
      </c>
      <c r="I34" s="82" t="s">
        <v>40</v>
      </c>
      <c r="J34" s="84"/>
    </row>
    <row r="35" customHeight="1" spans="1:10">
      <c r="A35" s="78"/>
      <c r="B35" s="79"/>
      <c r="C35" s="80"/>
      <c r="D35" s="78"/>
      <c r="E35" s="80"/>
      <c r="F35" s="65">
        <v>678.74</v>
      </c>
      <c r="G35" s="65"/>
      <c r="H35" s="65">
        <f t="shared" si="7"/>
        <v>678.74</v>
      </c>
      <c r="I35" s="82" t="s">
        <v>41</v>
      </c>
      <c r="J35" s="84"/>
    </row>
    <row r="36" customHeight="1" spans="1:10">
      <c r="A36" s="78"/>
      <c r="B36" s="79"/>
      <c r="C36" s="80"/>
      <c r="D36" s="78"/>
      <c r="E36" s="80"/>
      <c r="F36" s="65"/>
      <c r="G36" s="65"/>
      <c r="H36" s="65">
        <f t="shared" si="7"/>
        <v>0</v>
      </c>
      <c r="I36" s="82"/>
      <c r="J36" s="84"/>
    </row>
    <row r="37" customHeight="1" spans="1:10">
      <c r="A37" s="73"/>
      <c r="B37" s="74"/>
      <c r="C37" s="75"/>
      <c r="D37" s="73"/>
      <c r="E37" s="75"/>
      <c r="F37" s="65">
        <v>0</v>
      </c>
      <c r="G37" s="65">
        <v>0</v>
      </c>
      <c r="H37" s="65">
        <f t="shared" ref="H37" si="8">F37+G37</f>
        <v>0</v>
      </c>
      <c r="I37" s="82"/>
      <c r="J37" s="84"/>
    </row>
    <row r="38" s="51" customFormat="1" customHeight="1" spans="1:10">
      <c r="A38" s="66"/>
      <c r="B38" s="67" t="s">
        <v>42</v>
      </c>
      <c r="C38" s="68">
        <f>SUM(C31)</f>
        <v>1800</v>
      </c>
      <c r="D38" s="68">
        <f t="shared" ref="D38:E38" si="9">SUM(D31)</f>
        <v>1</v>
      </c>
      <c r="E38" s="68">
        <f t="shared" si="9"/>
        <v>1800</v>
      </c>
      <c r="F38" s="69">
        <f>SUM(F31:F37)</f>
        <v>3323.44</v>
      </c>
      <c r="G38" s="69">
        <f>SUM(G31:G37)</f>
        <v>0</v>
      </c>
      <c r="H38" s="69">
        <f>SUM(H31:H37)</f>
        <v>3323.44</v>
      </c>
      <c r="I38" s="85"/>
      <c r="J38" s="86"/>
    </row>
    <row r="39" customHeight="1" spans="1:10">
      <c r="A39" s="62">
        <v>6</v>
      </c>
      <c r="B39" s="63" t="s">
        <v>43</v>
      </c>
      <c r="C39" s="64">
        <v>0</v>
      </c>
      <c r="D39" s="62">
        <v>1</v>
      </c>
      <c r="E39" s="64">
        <f t="shared" ref="E37:E56" si="10">C39*D39</f>
        <v>0</v>
      </c>
      <c r="F39" s="65">
        <v>0</v>
      </c>
      <c r="G39" s="65">
        <v>0</v>
      </c>
      <c r="H39" s="65">
        <f>F39+G39</f>
        <v>0</v>
      </c>
      <c r="I39" s="82"/>
      <c r="J39" s="83" t="s">
        <v>44</v>
      </c>
    </row>
    <row r="40" customHeight="1" spans="1:10">
      <c r="A40" s="62"/>
      <c r="B40" s="63"/>
      <c r="C40" s="64"/>
      <c r="D40" s="62"/>
      <c r="E40" s="64"/>
      <c r="F40" s="65">
        <v>0</v>
      </c>
      <c r="G40" s="65">
        <v>0</v>
      </c>
      <c r="H40" s="65">
        <f>F40+G40</f>
        <v>0</v>
      </c>
      <c r="I40" s="82"/>
      <c r="J40" s="88"/>
    </row>
    <row r="41" customHeight="1" spans="1:10">
      <c r="A41" s="62"/>
      <c r="B41" s="63"/>
      <c r="C41" s="64"/>
      <c r="D41" s="62"/>
      <c r="E41" s="64"/>
      <c r="F41" s="65">
        <v>0</v>
      </c>
      <c r="G41" s="65">
        <v>0</v>
      </c>
      <c r="H41" s="65">
        <f>F41+G41</f>
        <v>0</v>
      </c>
      <c r="I41" s="82"/>
      <c r="J41" s="88"/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>F42+G42</f>
        <v>0</v>
      </c>
      <c r="I42" s="82"/>
      <c r="J42" s="88"/>
    </row>
    <row r="43" s="51" customFormat="1" customHeight="1" spans="1:10">
      <c r="A43" s="66"/>
      <c r="B43" s="67" t="s">
        <v>45</v>
      </c>
      <c r="C43" s="68">
        <f>SUM(C39)</f>
        <v>0</v>
      </c>
      <c r="D43" s="68">
        <f t="shared" ref="D43:E43" si="11">SUM(D39)</f>
        <v>1</v>
      </c>
      <c r="E43" s="68">
        <f t="shared" si="11"/>
        <v>0</v>
      </c>
      <c r="F43" s="69">
        <f>SUM(F39:F42)</f>
        <v>0</v>
      </c>
      <c r="G43" s="69">
        <f t="shared" ref="G43:H43" si="12">SUM(G39:G42)</f>
        <v>0</v>
      </c>
      <c r="H43" s="69">
        <f t="shared" si="12"/>
        <v>0</v>
      </c>
      <c r="I43" s="85"/>
      <c r="J43" s="89"/>
    </row>
    <row r="44" customHeight="1" spans="1:10">
      <c r="A44" s="62">
        <v>7</v>
      </c>
      <c r="B44" s="63" t="s">
        <v>46</v>
      </c>
      <c r="C44" s="64">
        <v>520</v>
      </c>
      <c r="D44" s="62">
        <v>1</v>
      </c>
      <c r="E44" s="64">
        <f t="shared" si="10"/>
        <v>520</v>
      </c>
      <c r="F44" s="65">
        <v>518</v>
      </c>
      <c r="G44" s="65">
        <v>0</v>
      </c>
      <c r="H44" s="65">
        <f>F44+G44</f>
        <v>518</v>
      </c>
      <c r="I44" s="82" t="s">
        <v>46</v>
      </c>
      <c r="J44" s="93"/>
    </row>
    <row r="45" customHeight="1" spans="1:10">
      <c r="A45" s="62"/>
      <c r="B45" s="63"/>
      <c r="C45" s="64"/>
      <c r="D45" s="62"/>
      <c r="E45" s="64"/>
      <c r="F45" s="65">
        <v>0</v>
      </c>
      <c r="G45" s="65">
        <v>0</v>
      </c>
      <c r="H45" s="65">
        <f>F45+G45</f>
        <v>0</v>
      </c>
      <c r="I45" s="82"/>
      <c r="J45" s="94"/>
    </row>
    <row r="46" customHeight="1" spans="1:10">
      <c r="A46" s="62"/>
      <c r="B46" s="63"/>
      <c r="C46" s="64"/>
      <c r="D46" s="62"/>
      <c r="E46" s="64"/>
      <c r="F46" s="65">
        <v>0</v>
      </c>
      <c r="G46" s="65">
        <v>0</v>
      </c>
      <c r="H46" s="65">
        <f>F46+G46</f>
        <v>0</v>
      </c>
      <c r="I46" s="82"/>
      <c r="J46" s="94"/>
    </row>
    <row r="47" customHeight="1" spans="1:10">
      <c r="A47" s="62"/>
      <c r="B47" s="63"/>
      <c r="C47" s="64"/>
      <c r="D47" s="62"/>
      <c r="E47" s="64"/>
      <c r="F47" s="65">
        <v>0</v>
      </c>
      <c r="G47" s="65">
        <v>0</v>
      </c>
      <c r="H47" s="65">
        <f>F47+G47</f>
        <v>0</v>
      </c>
      <c r="I47" s="82"/>
      <c r="J47" s="94"/>
    </row>
    <row r="48" s="51" customFormat="1" customHeight="1" spans="1:10">
      <c r="A48" s="66"/>
      <c r="B48" s="67" t="s">
        <v>47</v>
      </c>
      <c r="C48" s="68">
        <f>SUM(C44)</f>
        <v>520</v>
      </c>
      <c r="D48" s="68">
        <f t="shared" ref="D48:E48" si="13">SUM(D44)</f>
        <v>1</v>
      </c>
      <c r="E48" s="68">
        <f t="shared" si="13"/>
        <v>520</v>
      </c>
      <c r="F48" s="69">
        <f>SUM(F44:F47)</f>
        <v>518</v>
      </c>
      <c r="G48" s="69">
        <f t="shared" ref="G48:H48" si="14">SUM(G44:G47)</f>
        <v>0</v>
      </c>
      <c r="H48" s="69">
        <f t="shared" si="14"/>
        <v>518</v>
      </c>
      <c r="I48" s="85"/>
      <c r="J48" s="95"/>
    </row>
    <row r="49" customHeight="1" spans="1:10">
      <c r="A49" s="62">
        <v>8</v>
      </c>
      <c r="B49" s="63" t="s">
        <v>48</v>
      </c>
      <c r="C49" s="64">
        <v>0</v>
      </c>
      <c r="D49" s="62">
        <v>1</v>
      </c>
      <c r="E49" s="64">
        <f t="shared" si="10"/>
        <v>0</v>
      </c>
      <c r="F49" s="65">
        <v>0</v>
      </c>
      <c r="G49" s="65">
        <v>0</v>
      </c>
      <c r="H49" s="65">
        <f>F49+G49</f>
        <v>0</v>
      </c>
      <c r="I49" s="82"/>
      <c r="J49" s="87" t="s">
        <v>49</v>
      </c>
    </row>
    <row r="50" customHeight="1" spans="1:10">
      <c r="A50" s="62"/>
      <c r="B50" s="63"/>
      <c r="C50" s="64"/>
      <c r="D50" s="62"/>
      <c r="E50" s="64"/>
      <c r="F50" s="65">
        <v>0</v>
      </c>
      <c r="G50" s="65">
        <v>0</v>
      </c>
      <c r="H50" s="65">
        <f>F50+G50</f>
        <v>0</v>
      </c>
      <c r="I50" s="82"/>
      <c r="J50" s="88"/>
    </row>
    <row r="51" s="51" customFormat="1" customHeight="1" spans="1:10">
      <c r="A51" s="66"/>
      <c r="B51" s="67" t="s">
        <v>50</v>
      </c>
      <c r="C51" s="68">
        <f>SUM(C49)</f>
        <v>0</v>
      </c>
      <c r="D51" s="68">
        <f t="shared" ref="D51:E51" si="15">SUM(D49)</f>
        <v>1</v>
      </c>
      <c r="E51" s="68">
        <f t="shared" si="15"/>
        <v>0</v>
      </c>
      <c r="F51" s="69">
        <f>SUM(F49:F50)</f>
        <v>0</v>
      </c>
      <c r="G51" s="69">
        <f t="shared" ref="G51:H51" si="16">SUM(G49:G50)</f>
        <v>0</v>
      </c>
      <c r="H51" s="69">
        <f t="shared" si="16"/>
        <v>0</v>
      </c>
      <c r="I51" s="85"/>
      <c r="J51" s="89"/>
    </row>
    <row r="52" customHeight="1" spans="1:10">
      <c r="A52" s="62">
        <v>9</v>
      </c>
      <c r="B52" s="63" t="s">
        <v>51</v>
      </c>
      <c r="C52" s="64">
        <v>0</v>
      </c>
      <c r="D52" s="62">
        <v>1</v>
      </c>
      <c r="E52" s="64">
        <f t="shared" si="10"/>
        <v>0</v>
      </c>
      <c r="F52" s="65">
        <v>0</v>
      </c>
      <c r="G52" s="65">
        <v>0</v>
      </c>
      <c r="H52" s="65">
        <f>F52+G52</f>
        <v>0</v>
      </c>
      <c r="I52" s="82"/>
      <c r="J52" s="83" t="s">
        <v>52</v>
      </c>
    </row>
    <row r="53" customHeight="1" spans="1:10">
      <c r="A53" s="62"/>
      <c r="B53" s="63"/>
      <c r="C53" s="64"/>
      <c r="D53" s="62"/>
      <c r="E53" s="64"/>
      <c r="F53" s="65">
        <v>0</v>
      </c>
      <c r="G53" s="65">
        <v>0</v>
      </c>
      <c r="H53" s="65">
        <f>F53+G53</f>
        <v>0</v>
      </c>
      <c r="I53" s="82"/>
      <c r="J53" s="84"/>
    </row>
    <row r="54" customHeight="1" spans="1:10">
      <c r="A54" s="62"/>
      <c r="B54" s="63"/>
      <c r="C54" s="64"/>
      <c r="D54" s="62"/>
      <c r="E54" s="64"/>
      <c r="F54" s="65">
        <v>0</v>
      </c>
      <c r="G54" s="65">
        <v>0</v>
      </c>
      <c r="H54" s="65">
        <f t="shared" ref="H54:H59" si="17">F54+G54</f>
        <v>0</v>
      </c>
      <c r="I54" s="82"/>
      <c r="J54" s="84"/>
    </row>
    <row r="55" s="51" customFormat="1" customHeight="1" spans="1:10">
      <c r="A55" s="66"/>
      <c r="B55" s="67" t="s">
        <v>53</v>
      </c>
      <c r="C55" s="68">
        <f>SUM(C52)</f>
        <v>0</v>
      </c>
      <c r="D55" s="68">
        <f t="shared" ref="D55:E55" si="18">SUM(D52)</f>
        <v>1</v>
      </c>
      <c r="E55" s="68">
        <f t="shared" si="18"/>
        <v>0</v>
      </c>
      <c r="F55" s="69">
        <f>SUM(F52:F54)</f>
        <v>0</v>
      </c>
      <c r="G55" s="69">
        <f t="shared" ref="G55:H55" si="19">SUM(G52:G54)</f>
        <v>0</v>
      </c>
      <c r="H55" s="69">
        <f t="shared" si="19"/>
        <v>0</v>
      </c>
      <c r="I55" s="85"/>
      <c r="J55" s="86"/>
    </row>
    <row r="56" customHeight="1" spans="1:10">
      <c r="A56" s="70">
        <v>10</v>
      </c>
      <c r="B56" s="63" t="s">
        <v>54</v>
      </c>
      <c r="C56" s="64">
        <v>0</v>
      </c>
      <c r="D56" s="62">
        <v>1</v>
      </c>
      <c r="E56" s="64">
        <f t="shared" si="10"/>
        <v>0</v>
      </c>
      <c r="F56" s="65">
        <v>1620</v>
      </c>
      <c r="G56" s="65">
        <v>0</v>
      </c>
      <c r="H56" s="65">
        <f t="shared" si="17"/>
        <v>1620</v>
      </c>
      <c r="I56" s="90" t="s">
        <v>55</v>
      </c>
      <c r="J56" s="93"/>
    </row>
    <row r="57" customHeight="1" spans="1:10">
      <c r="A57" s="78"/>
      <c r="B57" s="63"/>
      <c r="C57" s="64"/>
      <c r="D57" s="62"/>
      <c r="E57" s="64"/>
      <c r="F57" s="65">
        <v>972</v>
      </c>
      <c r="G57" s="65">
        <v>0</v>
      </c>
      <c r="H57" s="65">
        <f t="shared" si="17"/>
        <v>972</v>
      </c>
      <c r="I57" s="82" t="s">
        <v>55</v>
      </c>
      <c r="J57" s="94"/>
    </row>
    <row r="58" customHeight="1" spans="1:10">
      <c r="A58" s="78"/>
      <c r="B58" s="63"/>
      <c r="C58" s="64"/>
      <c r="D58" s="62"/>
      <c r="E58" s="64"/>
      <c r="F58" s="65">
        <v>2600</v>
      </c>
      <c r="G58" s="65">
        <v>0</v>
      </c>
      <c r="H58" s="65">
        <f t="shared" si="17"/>
        <v>2600</v>
      </c>
      <c r="I58" s="82" t="s">
        <v>56</v>
      </c>
      <c r="J58" s="94"/>
    </row>
    <row r="59" customHeight="1" spans="1:10">
      <c r="A59" s="78"/>
      <c r="B59" s="63"/>
      <c r="C59" s="64"/>
      <c r="D59" s="62"/>
      <c r="E59" s="64"/>
      <c r="F59" s="65">
        <v>2600</v>
      </c>
      <c r="G59" s="65">
        <v>0</v>
      </c>
      <c r="H59" s="65">
        <f t="shared" si="17"/>
        <v>2600</v>
      </c>
      <c r="I59" s="82" t="s">
        <v>57</v>
      </c>
      <c r="J59" s="94"/>
    </row>
    <row r="60" customHeight="1" spans="1:10">
      <c r="A60" s="78"/>
      <c r="B60" s="63"/>
      <c r="C60" s="64"/>
      <c r="D60" s="62"/>
      <c r="E60" s="64"/>
      <c r="F60" s="65">
        <v>11900</v>
      </c>
      <c r="G60" s="65">
        <v>0</v>
      </c>
      <c r="H60" s="65">
        <f>F60+G60</f>
        <v>11900</v>
      </c>
      <c r="I60" s="82" t="s">
        <v>58</v>
      </c>
      <c r="J60" s="94"/>
    </row>
    <row r="61" customHeight="1" spans="1:10">
      <c r="A61" s="78"/>
      <c r="B61" s="63"/>
      <c r="C61" s="64"/>
      <c r="D61" s="62"/>
      <c r="E61" s="64"/>
      <c r="F61" s="65">
        <v>0</v>
      </c>
      <c r="G61" s="65">
        <v>0</v>
      </c>
      <c r="H61" s="65">
        <f>F61+G61</f>
        <v>0</v>
      </c>
      <c r="I61" s="82"/>
      <c r="J61" s="94"/>
    </row>
    <row r="62" customHeight="1" spans="1:10">
      <c r="A62" s="73"/>
      <c r="B62" s="63"/>
      <c r="C62" s="64"/>
      <c r="D62" s="62"/>
      <c r="E62" s="64"/>
      <c r="F62" s="65">
        <v>0</v>
      </c>
      <c r="G62" s="65">
        <v>0</v>
      </c>
      <c r="H62" s="65">
        <f>F62+G62</f>
        <v>0</v>
      </c>
      <c r="I62" s="82"/>
      <c r="J62" s="94"/>
    </row>
    <row r="63" s="51" customFormat="1" customHeight="1" spans="1:10">
      <c r="A63" s="66"/>
      <c r="B63" s="67" t="s">
        <v>59</v>
      </c>
      <c r="C63" s="68">
        <f>SUM(C56)</f>
        <v>0</v>
      </c>
      <c r="D63" s="68">
        <f t="shared" ref="D63:E63" si="20">SUM(D56)</f>
        <v>1</v>
      </c>
      <c r="E63" s="68">
        <f t="shared" si="20"/>
        <v>0</v>
      </c>
      <c r="F63" s="69">
        <f>SUM(F56:F62)</f>
        <v>19692</v>
      </c>
      <c r="G63" s="69">
        <f>SUM(G56:G62)</f>
        <v>0</v>
      </c>
      <c r="H63" s="69">
        <f>SUM(H56:H62)</f>
        <v>19692</v>
      </c>
      <c r="I63" s="85"/>
      <c r="J63" s="95"/>
    </row>
    <row r="64" customHeight="1" spans="1:10">
      <c r="A64" s="66"/>
      <c r="B64" s="67" t="s">
        <v>60</v>
      </c>
      <c r="C64" s="68">
        <f>SUM(C63,C55,C51,C48,C43,C38,C30,C21,C16,C13)</f>
        <v>40000</v>
      </c>
      <c r="D64" s="68">
        <f t="shared" ref="D64:H64" si="21">SUM(D63,D55,D51,D48,D43,D38,D30,D21,D16,D13)</f>
        <v>9</v>
      </c>
      <c r="E64" s="68">
        <f t="shared" si="21"/>
        <v>40000</v>
      </c>
      <c r="F64" s="69">
        <f t="shared" si="21"/>
        <v>64150.44</v>
      </c>
      <c r="G64" s="69">
        <f t="shared" si="21"/>
        <v>0</v>
      </c>
      <c r="H64" s="69">
        <f t="shared" si="21"/>
        <v>64150.44</v>
      </c>
      <c r="I64" s="85"/>
      <c r="J64" s="96"/>
    </row>
    <row r="68" customHeight="1" spans="1:9">
      <c r="A68" s="97" t="s">
        <v>61</v>
      </c>
      <c r="B68" s="98"/>
      <c r="C68" s="99" t="s">
        <v>62</v>
      </c>
      <c r="D68" s="99"/>
      <c r="E68" s="99" t="s">
        <v>63</v>
      </c>
      <c r="F68" s="99"/>
      <c r="G68" s="99" t="s">
        <v>64</v>
      </c>
      <c r="H68" s="99"/>
      <c r="I68" s="105" t="s">
        <v>65</v>
      </c>
    </row>
    <row r="69" customHeight="1" spans="1:9">
      <c r="A69" s="100">
        <f>E64</f>
        <v>40000</v>
      </c>
      <c r="B69" s="101"/>
      <c r="C69" s="101">
        <f>H64</f>
        <v>64150.44</v>
      </c>
      <c r="D69" s="101"/>
      <c r="E69" s="101">
        <f>F64</f>
        <v>64150.44</v>
      </c>
      <c r="F69" s="101"/>
      <c r="G69" s="101">
        <f>G64</f>
        <v>0</v>
      </c>
      <c r="H69" s="101"/>
      <c r="I69" s="106">
        <f>A69-C69</f>
        <v>-24150.44</v>
      </c>
    </row>
    <row r="71" customHeight="1" spans="1:9">
      <c r="A71" s="102" t="s">
        <v>66</v>
      </c>
      <c r="B71" s="103"/>
      <c r="C71" s="104" t="s">
        <v>67</v>
      </c>
      <c r="D71" s="102"/>
      <c r="E71" s="102" t="s">
        <v>68</v>
      </c>
      <c r="F71" s="102"/>
      <c r="G71" s="102" t="s">
        <v>69</v>
      </c>
      <c r="H71" s="102"/>
      <c r="I71" s="103"/>
    </row>
  </sheetData>
  <mergeCells count="76">
    <mergeCell ref="C2:H2"/>
    <mergeCell ref="C6:E6"/>
    <mergeCell ref="F6:I6"/>
    <mergeCell ref="A68:B68"/>
    <mergeCell ref="C68:D68"/>
    <mergeCell ref="E68:F68"/>
    <mergeCell ref="G68:H68"/>
    <mergeCell ref="A69:B69"/>
    <mergeCell ref="C69:D69"/>
    <mergeCell ref="E69:F69"/>
    <mergeCell ref="G69:H69"/>
    <mergeCell ref="A6:A7"/>
    <mergeCell ref="A8:A12"/>
    <mergeCell ref="A14:A15"/>
    <mergeCell ref="A17:A20"/>
    <mergeCell ref="A22:A29"/>
    <mergeCell ref="A31:A37"/>
    <mergeCell ref="A39:A42"/>
    <mergeCell ref="A44:A47"/>
    <mergeCell ref="A49:A50"/>
    <mergeCell ref="A52:A54"/>
    <mergeCell ref="A56:A62"/>
    <mergeCell ref="B6:B7"/>
    <mergeCell ref="B8:B12"/>
    <mergeCell ref="B14:B15"/>
    <mergeCell ref="B17:B20"/>
    <mergeCell ref="B22:B29"/>
    <mergeCell ref="B31:B37"/>
    <mergeCell ref="B39:B42"/>
    <mergeCell ref="B44:B47"/>
    <mergeCell ref="B49:B50"/>
    <mergeCell ref="B52:B54"/>
    <mergeCell ref="B56:B62"/>
    <mergeCell ref="C8:C12"/>
    <mergeCell ref="C14:C15"/>
    <mergeCell ref="C17:C20"/>
    <mergeCell ref="C22:C29"/>
    <mergeCell ref="C31:C37"/>
    <mergeCell ref="C39:C42"/>
    <mergeCell ref="C44:C47"/>
    <mergeCell ref="C49:C50"/>
    <mergeCell ref="C52:C54"/>
    <mergeCell ref="C56:C62"/>
    <mergeCell ref="D8:D12"/>
    <mergeCell ref="D14:D15"/>
    <mergeCell ref="D17:D20"/>
    <mergeCell ref="D22:D29"/>
    <mergeCell ref="D31:D37"/>
    <mergeCell ref="D39:D42"/>
    <mergeCell ref="D44:D47"/>
    <mergeCell ref="D49:D50"/>
    <mergeCell ref="D52:D54"/>
    <mergeCell ref="D56:D62"/>
    <mergeCell ref="E8:E12"/>
    <mergeCell ref="E14:E15"/>
    <mergeCell ref="E17:E20"/>
    <mergeCell ref="E22:E29"/>
    <mergeCell ref="E31:E37"/>
    <mergeCell ref="E39:E42"/>
    <mergeCell ref="E44:E47"/>
    <mergeCell ref="E49:E50"/>
    <mergeCell ref="E52:E54"/>
    <mergeCell ref="E56:E62"/>
    <mergeCell ref="J4:J5"/>
    <mergeCell ref="J6:J7"/>
    <mergeCell ref="J8:J13"/>
    <mergeCell ref="J14:J16"/>
    <mergeCell ref="J17:J21"/>
    <mergeCell ref="J22:J30"/>
    <mergeCell ref="J31:J38"/>
    <mergeCell ref="J39:J43"/>
    <mergeCell ref="J44:J48"/>
    <mergeCell ref="J49:J51"/>
    <mergeCell ref="J52:J55"/>
    <mergeCell ref="J56:J63"/>
    <mergeCell ref="H4:I5"/>
  </mergeCells>
  <pageMargins left="0.699305555555556" right="0.699305555555556" top="0.75" bottom="0.75" header="0.3" footer="0.3"/>
  <pageSetup paperSize="9" scale="48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F30" sqref="F30:G30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70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71</v>
      </c>
      <c r="E5" s="6"/>
      <c r="F5" s="7"/>
      <c r="G5" s="7"/>
      <c r="H5" s="6" t="s">
        <v>72</v>
      </c>
      <c r="I5" s="5"/>
      <c r="J5" s="7"/>
      <c r="K5" s="36"/>
    </row>
    <row r="6" ht="20.1" customHeight="1" spans="2:11">
      <c r="B6" s="8"/>
      <c r="C6" s="9"/>
      <c r="D6" s="10" t="s">
        <v>73</v>
      </c>
      <c r="E6" s="10"/>
      <c r="F6" s="11"/>
      <c r="G6" s="11"/>
      <c r="H6" s="10" t="s">
        <v>74</v>
      </c>
      <c r="I6" s="9"/>
      <c r="J6" s="11"/>
      <c r="K6" s="37"/>
    </row>
    <row r="7" ht="20.1" customHeight="1" spans="2:11">
      <c r="B7" s="8"/>
      <c r="C7" s="9"/>
      <c r="D7" s="10" t="s">
        <v>75</v>
      </c>
      <c r="E7" s="10"/>
      <c r="F7" s="12"/>
      <c r="G7" s="11"/>
      <c r="H7" s="10" t="s">
        <v>76</v>
      </c>
      <c r="I7" s="38"/>
      <c r="J7" s="11"/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77</v>
      </c>
      <c r="I8" s="39"/>
      <c r="J8" s="16"/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78</v>
      </c>
      <c r="E10" s="20" t="s">
        <v>79</v>
      </c>
      <c r="F10" s="21"/>
      <c r="G10" s="22" t="s">
        <v>80</v>
      </c>
      <c r="H10" s="21" t="s">
        <v>81</v>
      </c>
      <c r="I10" s="20" t="s">
        <v>82</v>
      </c>
      <c r="J10" s="21"/>
      <c r="K10" s="22" t="s">
        <v>83</v>
      </c>
    </row>
    <row r="11" ht="20.1" customHeight="1" spans="2:11">
      <c r="B11" s="23">
        <v>1</v>
      </c>
      <c r="C11" s="24"/>
      <c r="D11" s="25" t="s">
        <v>84</v>
      </c>
      <c r="E11" s="23" t="s">
        <v>85</v>
      </c>
      <c r="F11" s="24"/>
      <c r="G11" s="26">
        <v>0</v>
      </c>
      <c r="H11" s="26"/>
      <c r="I11" s="41"/>
      <c r="J11" s="42"/>
      <c r="K11" s="43" t="s">
        <v>86</v>
      </c>
    </row>
    <row r="12" ht="23" customHeight="1" spans="2:11">
      <c r="B12" s="23">
        <v>2</v>
      </c>
      <c r="C12" s="24"/>
      <c r="D12" s="27"/>
      <c r="E12" s="28" t="s">
        <v>87</v>
      </c>
      <c r="F12" s="28"/>
      <c r="G12" s="26">
        <v>0</v>
      </c>
      <c r="H12" s="26"/>
      <c r="I12" s="41"/>
      <c r="J12" s="42"/>
      <c r="K12" s="43" t="s">
        <v>86</v>
      </c>
    </row>
    <row r="13" ht="20.1" customHeight="1" spans="2:11">
      <c r="B13" s="23">
        <v>3</v>
      </c>
      <c r="C13" s="24"/>
      <c r="D13" s="27"/>
      <c r="E13" s="23" t="s">
        <v>88</v>
      </c>
      <c r="F13" s="24"/>
      <c r="G13" s="26">
        <v>0</v>
      </c>
      <c r="H13" s="26"/>
      <c r="I13" s="41"/>
      <c r="J13" s="42"/>
      <c r="K13" s="43" t="s">
        <v>86</v>
      </c>
    </row>
    <row r="14" ht="20.1" customHeight="1" spans="2:11">
      <c r="B14" s="23">
        <v>4</v>
      </c>
      <c r="C14" s="24"/>
      <c r="D14" s="27"/>
      <c r="E14" s="23" t="s">
        <v>89</v>
      </c>
      <c r="F14" s="24"/>
      <c r="G14" s="26">
        <v>0</v>
      </c>
      <c r="H14" s="26"/>
      <c r="I14" s="41"/>
      <c r="J14" s="42"/>
      <c r="K14" s="43" t="s">
        <v>90</v>
      </c>
    </row>
    <row r="15" ht="20.1" customHeight="1" spans="2:11">
      <c r="B15" s="23">
        <v>5</v>
      </c>
      <c r="C15" s="24"/>
      <c r="D15" s="25" t="s">
        <v>54</v>
      </c>
      <c r="E15" s="28" t="s">
        <v>91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60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81</v>
      </c>
      <c r="C20" s="22"/>
      <c r="D20" s="22"/>
      <c r="E20" s="22"/>
      <c r="F20" s="22"/>
      <c r="G20" s="22" t="s">
        <v>92</v>
      </c>
      <c r="H20" s="22"/>
      <c r="I20" s="22"/>
      <c r="J20" s="22"/>
      <c r="K20" s="22" t="s">
        <v>93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94</v>
      </c>
      <c r="C23" s="17"/>
      <c r="D23" s="17"/>
      <c r="E23" s="17"/>
      <c r="F23" s="17" t="s">
        <v>67</v>
      </c>
      <c r="G23" s="17" t="s">
        <v>95</v>
      </c>
      <c r="H23" s="17"/>
      <c r="I23" s="17"/>
      <c r="J23" s="17" t="s">
        <v>69</v>
      </c>
      <c r="K23" s="17"/>
    </row>
    <row r="26" ht="17.5" spans="1:11">
      <c r="A26" s="2" t="s">
        <v>96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71</v>
      </c>
      <c r="E28" s="6"/>
      <c r="F28" s="7">
        <f>F5</f>
        <v>0</v>
      </c>
      <c r="G28" s="7"/>
      <c r="H28" s="6" t="s">
        <v>72</v>
      </c>
      <c r="I28" s="5"/>
      <c r="J28" s="7">
        <f>J5</f>
        <v>0</v>
      </c>
      <c r="K28" s="36"/>
    </row>
    <row r="29" ht="20.1" customHeight="1" spans="2:11">
      <c r="B29" s="8"/>
      <c r="C29" s="9"/>
      <c r="D29" s="10" t="s">
        <v>73</v>
      </c>
      <c r="E29" s="10"/>
      <c r="F29" s="11">
        <f>F6</f>
        <v>0</v>
      </c>
      <c r="G29" s="11"/>
      <c r="H29" s="10" t="s">
        <v>74</v>
      </c>
      <c r="I29" s="9"/>
      <c r="J29" s="11">
        <f>J6</f>
        <v>0</v>
      </c>
      <c r="K29" s="37"/>
    </row>
    <row r="30" ht="20.1" customHeight="1" spans="2:11">
      <c r="B30" s="8"/>
      <c r="C30" s="9"/>
      <c r="D30" s="10" t="s">
        <v>75</v>
      </c>
      <c r="E30" s="10"/>
      <c r="F30" s="12"/>
      <c r="G30" s="11"/>
      <c r="H30" s="10" t="s">
        <v>76</v>
      </c>
      <c r="I30" s="38"/>
      <c r="J30" s="11">
        <f>J7</f>
        <v>0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77</v>
      </c>
      <c r="I31" s="39"/>
      <c r="J31" s="16">
        <f>J8</f>
        <v>0</v>
      </c>
      <c r="K31" s="40"/>
    </row>
    <row r="32" ht="20.1" customHeight="1"/>
    <row r="33" ht="20.1" customHeight="1" spans="2:11">
      <c r="B33" s="28"/>
      <c r="C33" s="28"/>
      <c r="D33" s="33" t="s">
        <v>97</v>
      </c>
      <c r="E33" s="28" t="s">
        <v>98</v>
      </c>
      <c r="F33" s="28"/>
      <c r="G33" s="26" t="s">
        <v>99</v>
      </c>
      <c r="H33" s="26" t="s">
        <v>100</v>
      </c>
      <c r="I33" s="26" t="s">
        <v>60</v>
      </c>
      <c r="J33" s="26"/>
      <c r="K33" s="49" t="s">
        <v>83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60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94</v>
      </c>
      <c r="C38" s="17"/>
      <c r="D38" s="17"/>
      <c r="E38" s="17"/>
      <c r="F38" s="17" t="s">
        <v>67</v>
      </c>
      <c r="G38" s="17" t="s">
        <v>95</v>
      </c>
      <c r="H38" s="17"/>
      <c r="I38" s="17"/>
      <c r="J38" s="17" t="s">
        <v>69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2023-08-09T11:14:31Z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21D37F31BECF44CAA414AD0052A88822_12</vt:lpwstr>
  </property>
</Properties>
</file>