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<sst xmlns="http://schemas.openxmlformats.org/spreadsheetml/2006/main" count="94">
  <si>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</si>
  <si>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 HMZB-180203-QDH682</t>
  </si>
  <si>
    <t>会议日期：2.2-2.4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</si>
  <si>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</si>
  <si>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</si>
  <si>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</si>
  <si>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</si>
  <si>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</si>
  <si>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</si>
  <si>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</si>
  <si>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</si>
  <si>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</si>
  <si>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</si>
  <si>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</si>
  <si>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</si>
  <si>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</si>
  <si>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</si>
  <si>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</si>
  <si>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</si>
  <si>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</si>
  <si>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</si>
  <si>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</si>
  <si>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</si>
  <si>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</si>
  <si>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</si>
  <si>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客户2.3号晚外出用餐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</si>
  <si>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</si>
  <si>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</si>
  <si>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</si>
  <si>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</si>
  <si>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</si>
  <si>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</si>
  <si>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</si>
  <si>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</si>
  <si>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</si>
  <si>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</si>
  <si>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</si>
  <si>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</si>
  <si>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</si>
  <si>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</si>
  <si>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</si>
  <si>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</si>
  <si>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</si>
  <si>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</si>
  <si>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</si>
  <si>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</si>
  <si>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</si>
  <si>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</si>
  <si>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</si>
  <si>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</si>
  <si>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</si>
  <si>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</si>
  <si>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</si>
  <si>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</si>
  <si>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</si>
  <si>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</si>
  <si>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</si>
  <si>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</si>
  <si>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</si>
  <si>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</si>
  <si>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</si>
  <si>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</si>
  <si>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企划活动部</t>
  </si>
  <si>
    <t>发生日期:</t>
  </si>
  <si>
    <t>2.2-4</t>
  </si>
  <si>
    <t>报销日期:</t>
  </si>
  <si>
    <t>团号:</t>
  </si>
  <si>
    <t xml:space="preserve"> HMZB-180203-QDH682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</si>
  <si>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</si>
  <si>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</si>
  <si>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</si>
  <si>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</si>
  <si>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</si>
  <si>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</si>
  <si>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</si>
  <si>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</si>
  <si>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</si>
  <si>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</si>
  <si>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兼职李跃强2.2晚打车报销</t>
  </si>
  <si>
    <t>住宿费</t>
  </si>
  <si>
    <t>餐费</t>
  </si>
  <si>
    <t>2.2 3人午餐131；2.3晚5人236</t>
  </si>
  <si>
    <t>停车费</t>
  </si>
  <si>
    <t>客户酒店停车费，现金结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</si>
  <si>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</si>
  <si>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</si>
  <si>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</si>
  <si>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</si>
  <si>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</si>
  <si>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</si>
  <si>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</si>
  <si>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</si>
  <si>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</si>
  <si>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2.3-2.4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</si>
</sst>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2" borderId="18" applyNumberFormat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31" fillId="38" borderId="2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I22" sqref="I22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>F17+G17</f>
        <v>0</v>
      </c>
      <c r="I17" s="90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3684</v>
      </c>
      <c r="G22" s="64">
        <v>0</v>
      </c>
      <c r="H22" s="64">
        <f>F22+G22</f>
        <v>3684</v>
      </c>
      <c r="I22" s="85" t="s">
        <v>25</v>
      </c>
      <c r="J22" s="91" t="s">
        <v>26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3684</v>
      </c>
      <c r="G24" s="68">
        <f t="shared" ref="G24:H24" si="7">SUM(G22:G23)</f>
        <v>0</v>
      </c>
      <c r="H24" s="68">
        <f t="shared" si="7"/>
        <v>3684</v>
      </c>
      <c r="I24" s="88"/>
      <c r="J24" s="93"/>
    </row>
    <row r="25" customHeight="1" spans="1:10">
      <c r="A25" s="69">
        <v>5</v>
      </c>
      <c r="B25" s="70" t="s">
        <v>28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29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31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32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3"/>
    </row>
    <row r="33" customHeight="1" spans="1:10">
      <c r="A33" s="62">
        <v>7</v>
      </c>
      <c r="B33" s="63" t="s">
        <v>34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36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1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3"/>
    </row>
    <row r="41" customHeight="1" spans="1:10">
      <c r="A41" s="62">
        <v>9</v>
      </c>
      <c r="B41" s="63" t="s">
        <v>39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42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6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3684</v>
      </c>
      <c r="G53" s="68">
        <f t="shared" si="22"/>
        <v>0</v>
      </c>
      <c r="H53" s="68">
        <f t="shared" si="22"/>
        <v>3684</v>
      </c>
      <c r="I53" s="88"/>
      <c r="J53" s="97"/>
    </row>
    <row r="57" customHeight="1" spans="1:9">
      <c r="A57" s="76" t="s">
        <v>45</v>
      </c>
      <c r="B57" s="77"/>
      <c r="C57" s="78" t="s">
        <v>46</v>
      </c>
      <c r="D57" s="78"/>
      <c r="E57" s="78" t="s">
        <v>47</v>
      </c>
      <c r="F57" s="78"/>
      <c r="G57" s="78" t="s">
        <v>48</v>
      </c>
      <c r="H57" s="78"/>
      <c r="I57" s="98" t="s">
        <v>49</v>
      </c>
    </row>
    <row r="58" customHeight="1" spans="1:9">
      <c r="A58" s="79">
        <f>E53</f>
        <v>0</v>
      </c>
      <c r="B58" s="80"/>
      <c r="C58" s="80">
        <f>H53</f>
        <v>3684</v>
      </c>
      <c r="D58" s="80"/>
      <c r="E58" s="80">
        <f>F53</f>
        <v>3684</v>
      </c>
      <c r="F58" s="80"/>
      <c r="G58" s="80">
        <f>G53</f>
        <v>0</v>
      </c>
      <c r="H58" s="80"/>
      <c r="I58" s="99">
        <f>A58-C58</f>
        <v>-3684</v>
      </c>
    </row>
    <row r="60" customHeight="1" spans="1:9">
      <c r="A60" s="81" t="s">
        <v>50</v>
      </c>
      <c r="B60" s="82"/>
      <c r="C60" s="83" t="s">
        <v>51</v>
      </c>
      <c r="D60" s="81"/>
      <c r="E60" s="81" t="s">
        <v>52</v>
      </c>
      <c r="F60" s="81"/>
      <c r="G60" s="81" t="s">
        <v>53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M14" sqref="M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2.5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4" customHeight="1" spans="2:11">
      <c r="B12" s="22">
        <v>2</v>
      </c>
      <c r="C12" s="23"/>
      <c r="D12" s="26"/>
      <c r="E12" s="27" t="s">
        <v>77</v>
      </c>
      <c r="F12" s="27"/>
      <c r="G12" s="25">
        <v>105.67</v>
      </c>
      <c r="H12" s="25"/>
      <c r="I12" s="40"/>
      <c r="J12" s="41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367</v>
      </c>
      <c r="H14" s="25"/>
      <c r="I14" s="40"/>
      <c r="J14" s="41"/>
      <c r="K14" s="44" t="s">
        <v>81</v>
      </c>
    </row>
    <row r="15" ht="20.1" customHeight="1" spans="2:11">
      <c r="B15" s="22">
        <v>5</v>
      </c>
      <c r="C15" s="23"/>
      <c r="D15" s="24" t="s">
        <v>42</v>
      </c>
      <c r="E15" s="27" t="s">
        <v>82</v>
      </c>
      <c r="F15" s="27"/>
      <c r="G15" s="25">
        <v>37</v>
      </c>
      <c r="H15" s="25"/>
      <c r="I15" s="40"/>
      <c r="J15" s="41"/>
      <c r="K15" s="42" t="s">
        <v>83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509.67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51</v>
      </c>
      <c r="G23" s="16" t="s">
        <v>87</v>
      </c>
      <c r="H23" s="16"/>
      <c r="I23" s="16"/>
      <c r="J23" s="16" t="s">
        <v>53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马洁</v>
      </c>
      <c r="G28" s="7"/>
      <c r="H28" s="6" t="s">
        <v>57</v>
      </c>
      <c r="I28" s="5"/>
      <c r="J28" s="7" t="str">
        <f>J5</f>
        <v>经理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2.2-4</v>
      </c>
      <c r="G30" s="11"/>
      <c r="H30" s="10" t="s">
        <v>65</v>
      </c>
      <c r="I30" s="37"/>
      <c r="J30" s="11">
        <f>J7</f>
        <v>2.5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 HMZB-180203-QDH682</v>
      </c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44</v>
      </c>
      <c r="J33" s="25"/>
      <c r="K33" s="50" t="s">
        <v>73</v>
      </c>
    </row>
    <row r="34" ht="20.1" customHeight="1" spans="2:11">
      <c r="B34" s="27">
        <v>1</v>
      </c>
      <c r="C34" s="27"/>
      <c r="D34" s="33" t="s">
        <v>60</v>
      </c>
      <c r="E34" s="27">
        <v>2.2</v>
      </c>
      <c r="F34" s="27"/>
      <c r="G34" s="25">
        <v>100</v>
      </c>
      <c r="H34" s="25">
        <v>1</v>
      </c>
      <c r="I34" s="40">
        <f>G34*H34</f>
        <v>100</v>
      </c>
      <c r="J34" s="41"/>
      <c r="K34" s="43"/>
    </row>
    <row r="35" ht="20.1" customHeight="1" spans="2:11">
      <c r="B35" s="27">
        <v>2</v>
      </c>
      <c r="C35" s="27"/>
      <c r="D35" s="33" t="s">
        <v>60</v>
      </c>
      <c r="E35" s="27" t="s">
        <v>93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5</v>
      </c>
      <c r="I37" s="45">
        <f>SUM(I34:J36)</f>
        <v>500</v>
      </c>
      <c r="J37" s="46"/>
      <c r="K37" s="47"/>
    </row>
    <row r="38" ht="20.1" customHeight="1" spans="2:11">
      <c r="B38" s="16" t="s">
        <v>86</v>
      </c>
      <c r="C38" s="16"/>
      <c r="D38" s="16"/>
      <c r="E38" s="16"/>
      <c r="F38" s="16" t="s">
        <v>51</v>
      </c>
      <c r="G38" s="16" t="s">
        <v>87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6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2018-02-05T06:25:02Z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