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30"/>
  </bookViews>
  <sheets>
    <sheet name="报价单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1" i="8" l="1"/>
  <c r="H29" i="8"/>
  <c r="H22" i="8"/>
  <c r="H28" i="8" l="1"/>
  <c r="H23" i="8" l="1"/>
  <c r="H16" i="8" l="1"/>
  <c r="H17" i="8"/>
  <c r="H18" i="8"/>
  <c r="H64" i="8" l="1"/>
  <c r="H60" i="8"/>
  <c r="H59" i="8"/>
  <c r="H58" i="8"/>
  <c r="H49" i="8"/>
  <c r="H48" i="8"/>
  <c r="H36" i="8"/>
  <c r="H35" i="8"/>
  <c r="H61" i="8" l="1"/>
  <c r="H50" i="8"/>
  <c r="H10" i="8"/>
  <c r="H44" i="8"/>
  <c r="H11" i="8"/>
  <c r="H26" i="8" l="1"/>
  <c r="H65" i="8" l="1"/>
  <c r="H15" i="8" l="1"/>
  <c r="H14" i="8"/>
  <c r="H13" i="8"/>
  <c r="H41" i="8" l="1"/>
  <c r="H27" i="8"/>
  <c r="H39" i="8" l="1"/>
  <c r="H40" i="8"/>
  <c r="H42" i="8"/>
  <c r="H43" i="8"/>
  <c r="H12" i="8" l="1"/>
  <c r="H37" i="8"/>
  <c r="H38" i="8"/>
  <c r="H30" i="8"/>
  <c r="H32" i="8" s="1"/>
  <c r="H66" i="8"/>
  <c r="H67" i="8" s="1"/>
  <c r="H45" i="8" l="1"/>
  <c r="H19" i="8"/>
  <c r="H51" i="8" l="1"/>
  <c r="D54" i="8" s="1"/>
  <c r="H54" i="8" l="1"/>
  <c r="H55" i="8" s="1"/>
  <c r="D70" i="8" s="1"/>
  <c r="H70" i="8" s="1"/>
  <c r="H71" i="8" l="1"/>
</calcChain>
</file>

<file path=xl/sharedStrings.xml><?xml version="1.0" encoding="utf-8"?>
<sst xmlns="http://schemas.openxmlformats.org/spreadsheetml/2006/main" count="258" uniqueCount="178">
  <si>
    <t>会议名称：</t>
    <phoneticPr fontId="2" type="noConversion"/>
  </si>
  <si>
    <t>序号</t>
    <phoneticPr fontId="2" type="noConversion"/>
  </si>
  <si>
    <t>项  目</t>
    <phoneticPr fontId="2" type="noConversion"/>
  </si>
  <si>
    <t>数量</t>
    <phoneticPr fontId="2" type="noConversion"/>
  </si>
  <si>
    <t>次</t>
    <phoneticPr fontId="2" type="noConversion"/>
  </si>
  <si>
    <t>单位</t>
    <phoneticPr fontId="2" type="noConversion"/>
  </si>
  <si>
    <t>单价（RMB）</t>
    <phoneticPr fontId="2" type="noConversion"/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</si>
  <si>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2" type="noConversion"/>
  </si>
  <si>
    <t>备       注</t>
    <phoneticPr fontId="2" type="noConversion"/>
  </si>
  <si>
    <t>交通</t>
    <phoneticPr fontId="2" type="noConversion"/>
  </si>
  <si>
    <t>辆/趟</t>
    <phoneticPr fontId="2" type="noConversion"/>
  </si>
  <si>
    <t>序号</t>
    <phoneticPr fontId="2" type="noConversion"/>
  </si>
  <si>
    <t>单位</t>
    <phoneticPr fontId="2" type="noConversion"/>
  </si>
  <si>
    <t>单价（RMB）</t>
    <phoneticPr fontId="2" type="noConversion"/>
  </si>
  <si>
    <t>备       注</t>
    <phoneticPr fontId="2" type="noConversion"/>
  </si>
  <si>
    <t>间/晚</t>
    <phoneticPr fontId="2" type="noConversion"/>
  </si>
  <si>
    <t>含服务费、单早、Wifi</t>
    <phoneticPr fontId="2" type="noConversion"/>
  </si>
  <si>
    <t>含服务费、双早、Wifi</t>
    <phoneticPr fontId="2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</si>
  <si>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2" type="noConversion"/>
  </si>
  <si>
    <t>人/天</t>
    <phoneticPr fontId="2" type="noConversion"/>
  </si>
  <si>
    <t>人数</t>
    <phoneticPr fontId="2" type="noConversion"/>
  </si>
  <si>
    <t>人</t>
    <phoneticPr fontId="2" type="noConversion"/>
  </si>
  <si>
    <t>用餐</t>
    <phoneticPr fontId="2" type="noConversion"/>
  </si>
  <si>
    <t>E</t>
    <phoneticPr fontId="2" type="noConversion"/>
  </si>
  <si>
    <t>其他费用</t>
    <phoneticPr fontId="2" type="noConversion"/>
  </si>
  <si>
    <t>保险费</t>
    <phoneticPr fontId="2" type="noConversion"/>
  </si>
  <si>
    <t>F</t>
    <phoneticPr fontId="2" type="noConversion"/>
  </si>
  <si>
    <t>服务费</t>
    <phoneticPr fontId="2" type="noConversion"/>
  </si>
  <si>
    <t>天数</t>
    <phoneticPr fontId="2" type="noConversion"/>
  </si>
  <si>
    <t>G</t>
    <phoneticPr fontId="2" type="noConversion"/>
  </si>
  <si>
    <t>现场服务人员费用</t>
    <phoneticPr fontId="2" type="noConversion"/>
  </si>
  <si>
    <t>全陪工作人员费用</t>
    <phoneticPr fontId="2" type="noConversion"/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</si>
  <si>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2" type="noConversion"/>
  </si>
  <si>
    <t>人</t>
  </si>
  <si>
    <t>接机牌</t>
  </si>
  <si>
    <t>讲台/签到台鲜花</t>
  </si>
  <si>
    <t>机票</t>
  </si>
  <si>
    <t>C</t>
  </si>
  <si>
    <t>D</t>
  </si>
  <si>
    <t>块</t>
  </si>
  <si>
    <t>次</t>
  </si>
  <si>
    <t>会议注册费</t>
  </si>
  <si>
    <t>工作人员费用</t>
  </si>
  <si>
    <t>接送机人员</t>
  </si>
  <si>
    <t>地陪</t>
  </si>
  <si>
    <t>人数</t>
  </si>
  <si>
    <t>H</t>
  </si>
  <si>
    <t>普通大床房（___月___日___晚）</t>
  </si>
  <si>
    <t>普通双床房（___月___日___晚）</t>
  </si>
  <si>
    <t>行政大床房（___月___日___晚）</t>
  </si>
  <si>
    <t>X展架</t>
  </si>
  <si>
    <t>背景板</t>
  </si>
  <si>
    <t>桌卡</t>
  </si>
  <si>
    <t>天</t>
  </si>
  <si>
    <t>平方米</t>
  </si>
  <si>
    <t>会议时间：</t>
  </si>
  <si>
    <t>备注：</t>
  </si>
  <si>
    <t>摄影</t>
  </si>
  <si>
    <t>摄像</t>
  </si>
  <si>
    <t>服务费</t>
  </si>
  <si>
    <t>税金</t>
  </si>
  <si>
    <t>J</t>
  </si>
  <si>
    <t>人/次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</si>
  <si>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</si>
  <si>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会议类型：</t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</si>
  <si>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</si>
  <si>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            </t>
  </si>
  <si>
    <t>A</t>
  </si>
  <si>
    <t>B</t>
  </si>
  <si>
    <t>投影仪/幕布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</si>
  <si>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</si>
  <si>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茶歇</t>
  </si>
  <si>
    <t>品种</t>
  </si>
  <si>
    <t>说明流明和尺寸</t>
  </si>
  <si>
    <t>话筒</t>
  </si>
  <si>
    <t>有线/无线，数量</t>
  </si>
  <si>
    <t>个/天</t>
  </si>
  <si>
    <t>人/天</t>
  </si>
  <si>
    <t>合计</t>
  </si>
  <si>
    <t>以上总计</t>
  </si>
  <si>
    <t>总计</t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</si>
  <si>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</si>
  <si>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t>内  容</t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</si>
  <si>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</si>
  <si>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项      目</t>
  </si>
  <si>
    <t>报     价</t>
  </si>
  <si>
    <t>A-1</t>
  </si>
  <si>
    <t>A-3</t>
  </si>
  <si>
    <t>C-1</t>
  </si>
  <si>
    <t>C-2</t>
  </si>
  <si>
    <t>D-1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</si>
  <si>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</si>
  <si>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</si>
  <si>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</si>
  <si>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</si>
  <si>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</si>
  <si>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</si>
  <si>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</si>
  <si>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</si>
  <si>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</si>
  <si>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E-1</t>
  </si>
  <si>
    <t>E-2</t>
  </si>
  <si>
    <t>F-1</t>
  </si>
  <si>
    <t>G-1</t>
  </si>
  <si>
    <t>J-1</t>
  </si>
  <si>
    <t>供应商名称：</t>
  </si>
  <si>
    <t>联系人/电话：</t>
  </si>
  <si>
    <t>会场设备</t>
  </si>
  <si>
    <t>其他需求：</t>
  </si>
  <si>
    <t>台/天</t>
  </si>
  <si>
    <t>B-2</t>
    <phoneticPr fontId="22" type="noConversion"/>
  </si>
  <si>
    <t>H-2</t>
    <phoneticPr fontId="22" type="noConversion"/>
  </si>
  <si>
    <t>H-3</t>
    <phoneticPr fontId="22" type="noConversion"/>
  </si>
  <si>
    <t>经济舱（国际）</t>
    <phoneticPr fontId="22" type="noConversion"/>
  </si>
  <si>
    <t>商务舱（国际）</t>
    <phoneticPr fontId="22" type="noConversion"/>
  </si>
  <si>
    <t>经济舱（国内）</t>
    <phoneticPr fontId="22" type="noConversion"/>
  </si>
  <si>
    <t>H-1</t>
    <phoneticPr fontId="22" type="noConversion"/>
  </si>
  <si>
    <t>国内会议</t>
  </si>
  <si>
    <t>酒店：</t>
    <phoneticPr fontId="2" type="noConversion"/>
  </si>
  <si>
    <t>会议需求表及报价表格</t>
    <phoneticPr fontId="22" type="noConversion"/>
  </si>
  <si>
    <t>G-2</t>
  </si>
  <si>
    <t>G-3</t>
  </si>
  <si>
    <t>机票</t>
    <phoneticPr fontId="22" type="noConversion"/>
  </si>
  <si>
    <t>程</t>
    <phoneticPr fontId="2" type="noConversion"/>
  </si>
  <si>
    <t>房费</t>
    <phoneticPr fontId="22" type="noConversion"/>
  </si>
  <si>
    <t>晚</t>
    <phoneticPr fontId="2" type="noConversion"/>
  </si>
  <si>
    <t>补助</t>
    <phoneticPr fontId="22" type="noConversion"/>
  </si>
  <si>
    <t>报价有效期：</t>
    <phoneticPr fontId="22" type="noConversion"/>
  </si>
  <si>
    <t xml:space="preserve"> </t>
    <phoneticPr fontId="22" type="noConversion"/>
  </si>
  <si>
    <t xml:space="preserve"> </t>
    <phoneticPr fontId="22" type="noConversion"/>
  </si>
  <si>
    <t>预估金额，以实际发生费用结算</t>
    <phoneticPr fontId="22" type="noConversion"/>
  </si>
  <si>
    <t>由业务部门建议（如适用）</t>
    <phoneticPr fontId="22" type="noConversion"/>
  </si>
  <si>
    <t>晚餐</t>
    <phoneticPr fontId="22" type="noConversion"/>
  </si>
  <si>
    <t>数量</t>
  </si>
  <si>
    <t xml:space="preserve">              外部参加人数：</t>
    <phoneticPr fontId="22" type="noConversion"/>
  </si>
  <si>
    <t xml:space="preserve">             </t>
    <phoneticPr fontId="22" type="noConversion"/>
  </si>
  <si>
    <t xml:space="preserve">              内部参加人数：</t>
    <phoneticPr fontId="22" type="noConversion"/>
  </si>
  <si>
    <t>会议室</t>
    <phoneticPr fontId="22" type="noConversion"/>
  </si>
  <si>
    <t>请注明会议室名称、面积及层高</t>
    <phoneticPr fontId="22" type="noConversion"/>
  </si>
  <si>
    <t>天数/次数</t>
    <phoneticPr fontId="2" type="noConversion"/>
  </si>
  <si>
    <t>屏幕、反看板、计时器、音频设备等</t>
    <phoneticPr fontId="22" type="noConversion"/>
  </si>
  <si>
    <t>未注明情况下选择会场默认设备</t>
    <phoneticPr fontId="22" type="noConversion"/>
  </si>
  <si>
    <t>会议室（按会议包价计算）</t>
    <phoneticPr fontId="22" type="noConversion"/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</si>
  <si>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22" type="noConversion"/>
  </si>
  <si>
    <t>人/次</t>
    <phoneticPr fontId="2" type="noConversion"/>
  </si>
  <si>
    <t>桌餐</t>
    <phoneticPr fontId="22" type="noConversion"/>
  </si>
  <si>
    <t>机场及市内接送机用车（注明境内/境外）</t>
    <phoneticPr fontId="22" type="noConversion"/>
  </si>
  <si>
    <t>外出用餐用车（注明境内/境外）</t>
    <phoneticPr fontId="2" type="noConversion"/>
  </si>
  <si>
    <t xml:space="preserve">险种：          保额：   </t>
    <phoneticPr fontId="22" type="noConversion"/>
  </si>
  <si>
    <t>可按需求增减项目</t>
    <phoneticPr fontId="22" type="noConversion"/>
  </si>
  <si>
    <t>次数</t>
    <phoneticPr fontId="22" type="noConversion"/>
  </si>
  <si>
    <t>天数/次数</t>
    <phoneticPr fontId="22" type="noConversion"/>
  </si>
  <si>
    <t>人员费用合计</t>
    <phoneticPr fontId="22" type="noConversion"/>
  </si>
  <si>
    <t>服务费合计</t>
    <phoneticPr fontId="22" type="noConversion"/>
  </si>
  <si>
    <t>__地点-__地点</t>
    <phoneticPr fontId="22" type="noConversion"/>
  </si>
  <si>
    <t>机票费用合计</t>
    <phoneticPr fontId="22" type="noConversion"/>
  </si>
  <si>
    <t>餐费合计</t>
    <phoneticPr fontId="22" type="noConversion"/>
  </si>
  <si>
    <t>住宿会场费用合计</t>
    <phoneticPr fontId="22" type="noConversion"/>
  </si>
  <si>
    <t>车辆费用合计</t>
    <phoneticPr fontId="22" type="noConversion"/>
  </si>
  <si>
    <t>其他项目费用合计</t>
    <phoneticPr fontId="22" type="noConversion"/>
  </si>
  <si>
    <t xml:space="preserve"> </t>
    <phoneticPr fontId="22" type="noConversion"/>
  </si>
  <si>
    <t xml:space="preserve"> </t>
    <phoneticPr fontId="22" type="noConversion"/>
  </si>
  <si>
    <t>上海</t>
    <phoneticPr fontId="22" type="noConversion"/>
  </si>
  <si>
    <t>2019年华东区年中会</t>
    <phoneticPr fontId="22" type="noConversion"/>
  </si>
  <si>
    <t>2019.8.28-30</t>
    <phoneticPr fontId="22" type="noConversion"/>
  </si>
  <si>
    <r>
      <t>人均2</t>
    </r>
    <r>
      <rPr>
        <sz val="9"/>
        <color theme="1"/>
        <rFont val="微软雅黑"/>
        <family val="2"/>
        <charset val="134"/>
      </rPr>
      <t>00以内（含酒水）</t>
    </r>
    <phoneticPr fontId="22" type="noConversion"/>
  </si>
  <si>
    <t>33座大巴车 车站-酒店</t>
    <phoneticPr fontId="22" type="noConversion"/>
  </si>
  <si>
    <t>康辉集团北京国际会议展览有限公司</t>
    <phoneticPr fontId="22" type="noConversion"/>
  </si>
  <si>
    <t>郭海燕 13810995220</t>
    <phoneticPr fontId="22" type="noConversion"/>
  </si>
  <si>
    <t>2019.8.16</t>
    <phoneticPr fontId="22" type="noConversion"/>
  </si>
  <si>
    <t>商务车 别克GL8 虹桥机场</t>
    <phoneticPr fontId="22" type="noConversion"/>
  </si>
  <si>
    <t>要求两年内的新车
并注明车的品牌</t>
    <phoneticPr fontId="22" type="noConversion"/>
  </si>
  <si>
    <t>33大巴车 机场-酒店 虹桥机场</t>
    <phoneticPr fontId="22" type="noConversion"/>
  </si>
  <si>
    <t>商务车 别克GL8 4小时50公里内</t>
    <phoneticPr fontId="22" type="noConversion"/>
  </si>
  <si>
    <t>预估金额，以实际出票为准</t>
    <phoneticPr fontId="22" type="noConversion"/>
  </si>
  <si>
    <t>33座大巴车 4小时50公里内</t>
    <phoneticPr fontId="22" type="noConversion"/>
  </si>
  <si>
    <t>停车费预估</t>
    <phoneticPr fontId="22" type="noConversion"/>
  </si>
  <si>
    <t>辆/次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</si>
</sst>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0"/>
      <name val="Arial"/>
      <family val="2"/>
    </font>
    <font>
      <b/>
      <sz val="10"/>
      <color indexed="10"/>
      <name val="黑体"/>
      <family val="3"/>
      <charset val="134"/>
    </font>
    <font>
      <b/>
      <sz val="10"/>
      <name val="黑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indexed="10"/>
      <name val="宋体"/>
      <family val="3"/>
      <charset val="134"/>
    </font>
    <font>
      <b/>
      <sz val="10"/>
      <name val="宋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sz val="9"/>
      <name val="宋体"/>
      <family val="3"/>
      <charset val="134"/>
      <scheme val="minor"/>
    </font>
    <font>
      <b/>
      <u/>
      <sz val="9"/>
      <color indexed="10"/>
      <name val="黑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0" fontId="23" fillId="5" borderId="1" xfId="2" applyFont="1" applyFill="1" applyBorder="1" applyAlignment="1">
      <alignment vertical="center" wrapText="1"/>
    </xf>
    <xf numFmtId="0" fontId="21" fillId="5" borderId="2" xfId="2" applyFont="1" applyFill="1" applyBorder="1" applyAlignment="1">
      <alignment horizontal="left" vertical="center"/>
    </xf>
    <xf numFmtId="14" fontId="7" fillId="5" borderId="2" xfId="2" applyNumberFormat="1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0" fontId="31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0" xfId="0" applyBorder="1">
      <alignment vertical="center"/>
    </xf>
    <xf numFmtId="0" fontId="0" fillId="4" borderId="0" xfId="0" applyFill="1" applyBorder="1">
      <alignment vertical="center"/>
    </xf>
    <xf numFmtId="0" fontId="27" fillId="0" borderId="0" xfId="2" applyFont="1" applyFill="1" applyBorder="1" applyAlignment="1">
      <alignment horizontal="left" vertical="center"/>
    </xf>
    <xf numFmtId="0" fontId="8" fillId="8" borderId="0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2" fillId="0" borderId="0" xfId="2" applyFont="1" applyBorder="1">
      <alignment vertical="center"/>
    </xf>
    <xf numFmtId="0" fontId="15" fillId="5" borderId="0" xfId="2" applyFont="1" applyFill="1" applyBorder="1" applyAlignment="1">
      <alignment horizontal="left" vertical="center"/>
    </xf>
    <xf numFmtId="0" fontId="16" fillId="5" borderId="0" xfId="2" applyFont="1" applyFill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40" fontId="16" fillId="3" borderId="0" xfId="2" applyNumberFormat="1" applyFont="1" applyFill="1" applyBorder="1" applyAlignment="1">
      <alignment horizontal="right" vertical="center"/>
    </xf>
    <xf numFmtId="4" fontId="11" fillId="0" borderId="0" xfId="2" applyNumberFormat="1" applyFont="1" applyFill="1" applyBorder="1">
      <alignment vertical="center"/>
    </xf>
    <xf numFmtId="0" fontId="15" fillId="0" borderId="0" xfId="2" applyFont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/>
    </xf>
    <xf numFmtId="0" fontId="15" fillId="5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 wrapText="1"/>
    </xf>
    <xf numFmtId="0" fontId="2" fillId="0" borderId="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2" fillId="5" borderId="0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11" fillId="5" borderId="0" xfId="2" applyFont="1" applyFill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4" fontId="11" fillId="3" borderId="0" xfId="2" applyNumberFormat="1" applyFont="1" applyFill="1" applyBorder="1">
      <alignment vertical="center"/>
    </xf>
    <xf numFmtId="0" fontId="11" fillId="5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left" vertical="center"/>
    </xf>
    <xf numFmtId="0" fontId="2" fillId="5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13" fillId="5" borderId="0" xfId="2" applyFont="1" applyFill="1" applyBorder="1" applyAlignment="1">
      <alignment horizontal="left" vertical="center"/>
    </xf>
    <xf numFmtId="4" fontId="13" fillId="6" borderId="0" xfId="2" applyNumberFormat="1" applyFont="1" applyFill="1" applyBorder="1">
      <alignment vertical="center"/>
    </xf>
    <xf numFmtId="0" fontId="2" fillId="6" borderId="0" xfId="2" applyFont="1" applyFill="1" applyBorder="1">
      <alignment vertical="center"/>
    </xf>
    <xf numFmtId="176" fontId="11" fillId="3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 wrapText="1"/>
    </xf>
    <xf numFmtId="0" fontId="18" fillId="0" borderId="0" xfId="2" applyFont="1" applyBorder="1" applyAlignment="1">
      <alignment vertical="center" wrapText="1"/>
    </xf>
    <xf numFmtId="0" fontId="18" fillId="0" borderId="0" xfId="2" applyFont="1" applyBorder="1">
      <alignment vertical="center"/>
    </xf>
    <xf numFmtId="0" fontId="12" fillId="0" borderId="0" xfId="2" applyFont="1" applyBorder="1" applyAlignment="1">
      <alignment horizontal="left" vertical="center"/>
    </xf>
    <xf numFmtId="0" fontId="2" fillId="4" borderId="0" xfId="2" applyFont="1" applyFill="1" applyBorder="1" applyAlignment="1">
      <alignment horizontal="left" vertical="center"/>
    </xf>
    <xf numFmtId="0" fontId="24" fillId="7" borderId="0" xfId="2" applyFont="1" applyFill="1" applyBorder="1" applyAlignment="1">
      <alignment vertical="center"/>
    </xf>
    <xf numFmtId="176" fontId="24" fillId="7" borderId="0" xfId="2" applyNumberFormat="1" applyFont="1" applyFill="1" applyBorder="1" applyAlignment="1">
      <alignment horizontal="right" vertical="center"/>
    </xf>
    <xf numFmtId="176" fontId="25" fillId="7" borderId="0" xfId="2" applyNumberFormat="1" applyFont="1" applyFill="1" applyBorder="1">
      <alignment vertical="center"/>
    </xf>
    <xf numFmtId="0" fontId="12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4" fontId="13" fillId="9" borderId="0" xfId="2" applyNumberFormat="1" applyFont="1" applyFill="1" applyBorder="1">
      <alignment vertical="center"/>
    </xf>
    <xf numFmtId="0" fontId="30" fillId="2" borderId="0" xfId="2" applyFont="1" applyFill="1" applyBorder="1" applyAlignment="1">
      <alignment vertical="center"/>
    </xf>
    <xf numFmtId="0" fontId="2" fillId="0" borderId="0" xfId="2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6" fontId="31" fillId="0" borderId="0" xfId="0" applyNumberFormat="1" applyFont="1">
      <alignment vertical="center"/>
    </xf>
    <xf numFmtId="0" fontId="2" fillId="5" borderId="0" xfId="2" applyFont="1" applyFill="1" applyBorder="1" applyAlignment="1">
      <alignment horizontal="center" vertical="center"/>
    </xf>
    <xf numFmtId="0" fontId="32" fillId="0" borderId="0" xfId="2" applyFont="1" applyFill="1" applyBorder="1" applyAlignment="1">
      <alignment vertical="center" wrapText="1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5" fillId="5" borderId="0" xfId="2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center" vertical="center"/>
    </xf>
    <xf numFmtId="0" fontId="2" fillId="5" borderId="0" xfId="2" applyFont="1" applyFill="1" applyBorder="1" applyAlignment="1">
      <alignment horizontal="center" vertical="center"/>
    </xf>
    <xf numFmtId="0" fontId="30" fillId="2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28" fillId="8" borderId="0" xfId="2" applyFont="1" applyFill="1" applyBorder="1" applyAlignment="1">
      <alignment horizontal="center" vertical="center"/>
    </xf>
    <xf numFmtId="0" fontId="8" fillId="8" borderId="0" xfId="2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3" fillId="5" borderId="1" xfId="2" applyFont="1" applyFill="1" applyBorder="1" applyAlignment="1">
      <alignment horizontal="center" vertical="center" wrapText="1"/>
    </xf>
    <xf numFmtId="0" fontId="21" fillId="5" borderId="2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4" fontId="8" fillId="3" borderId="2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2" fillId="6" borderId="0" xfId="2" applyFont="1" applyFill="1" applyBorder="1" applyAlignment="1">
      <alignment horizontal="left" vertical="center"/>
    </xf>
    <xf numFmtId="0" fontId="13" fillId="6" borderId="0" xfId="2" applyFont="1" applyFill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_Sheet1 3" xfId="2"/>
    <cellStyle name="千位分隔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61" workbookViewId="0">
      <selection activeCell="G26" sqref="G26:G31"/>
    </sheetView>
  </sheetViews>
  <sheetFormatPr defaultColWidth="8.875" defaultRowHeight="20.25" customHeight="1"/>
  <cols>
    <col min="1" max="1" width="8.375" customWidth="1"/>
    <col min="2" max="2" width="29.625" customWidth="1"/>
    <col min="3" max="3" width="29.5" customWidth="1"/>
    <col min="4" max="4" width="9.5" customWidth="1"/>
    <col min="5" max="5" width="9.875" customWidth="1"/>
    <col min="7" max="7" width="13.375" customWidth="1"/>
    <col min="8" max="8" width="15.375" customWidth="1"/>
    <col min="9" max="9" width="23.375" customWidth="1"/>
  </cols>
  <sheetData>
    <row r="1" spans="1:10" ht="42" customHeight="1">
      <c r="A1" s="76" t="s">
        <v>119</v>
      </c>
      <c r="B1" s="77"/>
      <c r="C1" s="77"/>
      <c r="D1" s="77"/>
      <c r="E1" s="77"/>
      <c r="F1" s="77"/>
      <c r="G1" s="77"/>
      <c r="H1" s="77"/>
      <c r="I1" s="77"/>
    </row>
    <row r="2" spans="1:10" ht="20.25" customHeight="1" thickBot="1">
      <c r="A2" s="1" t="s">
        <v>0</v>
      </c>
      <c r="B2" s="3" t="s">
        <v>163</v>
      </c>
      <c r="C2" s="7" t="s">
        <v>81</v>
      </c>
      <c r="D2" s="81" t="s">
        <v>162</v>
      </c>
      <c r="E2" s="81"/>
      <c r="F2" s="1" t="s">
        <v>65</v>
      </c>
      <c r="G2" s="2" t="s">
        <v>105</v>
      </c>
      <c r="H2" s="83" t="s">
        <v>167</v>
      </c>
      <c r="I2" s="83"/>
    </row>
    <row r="3" spans="1:10" ht="20.25" customHeight="1" thickBot="1">
      <c r="A3" s="2" t="s">
        <v>64</v>
      </c>
      <c r="B3" s="4" t="s">
        <v>117</v>
      </c>
      <c r="C3" s="2" t="s">
        <v>134</v>
      </c>
      <c r="D3" s="82">
        <v>0</v>
      </c>
      <c r="E3" s="82"/>
      <c r="F3" s="1" t="s">
        <v>135</v>
      </c>
      <c r="G3" s="2" t="s">
        <v>106</v>
      </c>
      <c r="H3" s="84" t="s">
        <v>168</v>
      </c>
      <c r="I3" s="84"/>
    </row>
    <row r="4" spans="1:10" ht="20.25" customHeight="1" thickBot="1">
      <c r="A4" s="2" t="s">
        <v>55</v>
      </c>
      <c r="B4" s="5" t="s">
        <v>164</v>
      </c>
      <c r="C4" s="51" t="s">
        <v>136</v>
      </c>
      <c r="D4" s="82">
        <v>89</v>
      </c>
      <c r="E4" s="82"/>
      <c r="F4" s="1" t="s">
        <v>66</v>
      </c>
      <c r="G4" s="2" t="s">
        <v>127</v>
      </c>
      <c r="H4" s="85" t="s">
        <v>169</v>
      </c>
      <c r="I4" s="84"/>
    </row>
    <row r="5" spans="1:10" ht="7.5" customHeight="1">
      <c r="A5" s="74"/>
      <c r="B5" s="75"/>
      <c r="C5" s="75"/>
      <c r="D5" s="75"/>
      <c r="E5" s="75"/>
      <c r="F5" s="75"/>
      <c r="G5" s="75"/>
      <c r="H5" s="75"/>
      <c r="I5" s="75"/>
    </row>
    <row r="6" spans="1:10" ht="51" customHeight="1">
      <c r="A6" s="12" t="s">
        <v>56</v>
      </c>
      <c r="B6" s="80" t="s">
        <v>63</v>
      </c>
      <c r="C6" s="80"/>
      <c r="D6" s="80"/>
      <c r="E6" s="80"/>
      <c r="F6" s="80"/>
      <c r="G6" s="80"/>
      <c r="H6" s="80"/>
      <c r="I6" s="80"/>
    </row>
    <row r="7" spans="1:10" ht="20.25" customHeight="1">
      <c r="A7" s="78" t="s">
        <v>84</v>
      </c>
      <c r="B7" s="79"/>
      <c r="C7" s="79"/>
      <c r="D7" s="79"/>
      <c r="E7" s="79"/>
      <c r="F7" s="79"/>
      <c r="G7" s="78" t="s">
        <v>85</v>
      </c>
      <c r="H7" s="79"/>
      <c r="I7" s="79"/>
    </row>
    <row r="8" spans="1:10" ht="20.25" customHeight="1">
      <c r="A8" s="13" t="s">
        <v>11</v>
      </c>
      <c r="B8" s="13" t="s">
        <v>2</v>
      </c>
      <c r="C8" s="13" t="s">
        <v>82</v>
      </c>
      <c r="D8" s="13" t="s">
        <v>3</v>
      </c>
      <c r="E8" s="13" t="s">
        <v>139</v>
      </c>
      <c r="F8" s="13" t="s">
        <v>12</v>
      </c>
      <c r="G8" s="13" t="s">
        <v>13</v>
      </c>
      <c r="H8" s="13" t="s">
        <v>83</v>
      </c>
      <c r="I8" s="13" t="s">
        <v>14</v>
      </c>
    </row>
    <row r="9" spans="1:10" ht="20.25" customHeight="1">
      <c r="A9" s="14" t="s">
        <v>67</v>
      </c>
      <c r="B9" s="68" t="s">
        <v>118</v>
      </c>
      <c r="C9" s="68"/>
      <c r="D9" s="68"/>
      <c r="E9" s="68"/>
      <c r="F9" s="68"/>
      <c r="G9" s="68"/>
      <c r="H9" s="68"/>
      <c r="I9" s="15"/>
    </row>
    <row r="10" spans="1:10" ht="20.25" customHeight="1">
      <c r="A10" s="71" t="s">
        <v>86</v>
      </c>
      <c r="B10" s="69" t="s">
        <v>131</v>
      </c>
      <c r="C10" s="16" t="s">
        <v>47</v>
      </c>
      <c r="D10" s="17">
        <v>0</v>
      </c>
      <c r="E10" s="17">
        <v>0</v>
      </c>
      <c r="F10" s="18" t="s">
        <v>15</v>
      </c>
      <c r="G10" s="19">
        <v>0</v>
      </c>
      <c r="H10" s="20">
        <f>D10*E10*G10</f>
        <v>0</v>
      </c>
      <c r="I10" s="21" t="s">
        <v>16</v>
      </c>
    </row>
    <row r="11" spans="1:10" ht="20.25" customHeight="1">
      <c r="A11" s="71"/>
      <c r="B11" s="69"/>
      <c r="C11" s="16" t="s">
        <v>48</v>
      </c>
      <c r="D11" s="17">
        <v>0</v>
      </c>
      <c r="E11" s="17">
        <v>0</v>
      </c>
      <c r="F11" s="18" t="s">
        <v>15</v>
      </c>
      <c r="G11" s="19">
        <v>0</v>
      </c>
      <c r="H11" s="20">
        <f t="shared" ref="H11" si="0">D11*E11*G11</f>
        <v>0</v>
      </c>
      <c r="I11" s="21" t="s">
        <v>17</v>
      </c>
    </row>
    <row r="12" spans="1:10" ht="20.25" customHeight="1">
      <c r="A12" s="71"/>
      <c r="B12" s="69"/>
      <c r="C12" s="16" t="s">
        <v>49</v>
      </c>
      <c r="D12" s="17">
        <v>0</v>
      </c>
      <c r="E12" s="17">
        <v>0</v>
      </c>
      <c r="F12" s="18" t="s">
        <v>15</v>
      </c>
      <c r="G12" s="19">
        <v>0</v>
      </c>
      <c r="H12" s="20">
        <f>D12*E12*G12</f>
        <v>0</v>
      </c>
      <c r="I12" s="21" t="s">
        <v>16</v>
      </c>
      <c r="J12" s="60" t="s">
        <v>160</v>
      </c>
    </row>
    <row r="13" spans="1:10" ht="23.25" customHeight="1">
      <c r="A13" s="71" t="s">
        <v>87</v>
      </c>
      <c r="B13" s="22" t="s">
        <v>137</v>
      </c>
      <c r="C13" s="23"/>
      <c r="D13" s="17"/>
      <c r="E13" s="17"/>
      <c r="F13" s="18" t="s">
        <v>18</v>
      </c>
      <c r="G13" s="24"/>
      <c r="H13" s="20">
        <f t="shared" ref="H13:H18" si="1">D13*E13*G13</f>
        <v>0</v>
      </c>
      <c r="I13" s="24" t="s">
        <v>138</v>
      </c>
      <c r="J13" s="60" t="s">
        <v>160</v>
      </c>
    </row>
    <row r="14" spans="1:10" ht="20.25" customHeight="1">
      <c r="A14" s="71"/>
      <c r="B14" s="22" t="s">
        <v>69</v>
      </c>
      <c r="C14" s="16" t="s">
        <v>73</v>
      </c>
      <c r="D14" s="17"/>
      <c r="E14" s="17"/>
      <c r="F14" s="18" t="s">
        <v>70</v>
      </c>
      <c r="G14" s="19"/>
      <c r="H14" s="20">
        <f t="shared" si="1"/>
        <v>0</v>
      </c>
      <c r="I14" s="24" t="s">
        <v>141</v>
      </c>
    </row>
    <row r="15" spans="1:10" ht="20.25" customHeight="1">
      <c r="A15" s="71"/>
      <c r="B15" s="22" t="s">
        <v>71</v>
      </c>
      <c r="C15" s="16" t="s">
        <v>72</v>
      </c>
      <c r="D15" s="17"/>
      <c r="E15" s="17"/>
      <c r="F15" s="18" t="s">
        <v>143</v>
      </c>
      <c r="G15" s="19"/>
      <c r="H15" s="20">
        <f t="shared" si="1"/>
        <v>0</v>
      </c>
      <c r="I15" s="24"/>
    </row>
    <row r="16" spans="1:10" ht="20.25" customHeight="1">
      <c r="A16" s="71"/>
      <c r="B16" s="22" t="s">
        <v>74</v>
      </c>
      <c r="C16" s="16" t="s">
        <v>75</v>
      </c>
      <c r="D16" s="17"/>
      <c r="E16" s="17"/>
      <c r="F16" s="18" t="s">
        <v>76</v>
      </c>
      <c r="G16" s="19"/>
      <c r="H16" s="20">
        <f t="shared" si="1"/>
        <v>0</v>
      </c>
      <c r="I16" s="24" t="s">
        <v>141</v>
      </c>
    </row>
    <row r="17" spans="1:11" ht="20.25" customHeight="1">
      <c r="A17" s="71"/>
      <c r="B17" s="25" t="s">
        <v>107</v>
      </c>
      <c r="C17" s="16" t="s">
        <v>140</v>
      </c>
      <c r="D17" s="17"/>
      <c r="E17" s="17"/>
      <c r="F17" s="18" t="s">
        <v>109</v>
      </c>
      <c r="G17" s="19"/>
      <c r="H17" s="20">
        <f t="shared" si="1"/>
        <v>0</v>
      </c>
      <c r="I17" s="24" t="s">
        <v>141</v>
      </c>
    </row>
    <row r="18" spans="1:11" ht="20.25" customHeight="1">
      <c r="A18" s="71"/>
      <c r="B18" s="22" t="s">
        <v>142</v>
      </c>
      <c r="C18" s="16"/>
      <c r="D18" s="17"/>
      <c r="E18" s="17"/>
      <c r="F18" s="18" t="s">
        <v>77</v>
      </c>
      <c r="G18" s="19"/>
      <c r="H18" s="20">
        <f t="shared" si="1"/>
        <v>0</v>
      </c>
      <c r="I18" s="24"/>
    </row>
    <row r="19" spans="1:11" ht="20.25" customHeight="1">
      <c r="A19" s="68" t="s">
        <v>157</v>
      </c>
      <c r="B19" s="70"/>
      <c r="C19" s="70"/>
      <c r="D19" s="70"/>
      <c r="E19" s="70"/>
      <c r="F19" s="70"/>
      <c r="G19" s="70"/>
      <c r="H19" s="52">
        <f>SUM(H10:H18)</f>
        <v>0</v>
      </c>
      <c r="I19" s="21" t="s">
        <v>128</v>
      </c>
    </row>
    <row r="20" spans="1:11" ht="20.25" customHeight="1">
      <c r="A20" s="26" t="s">
        <v>11</v>
      </c>
      <c r="B20" s="26" t="s">
        <v>2</v>
      </c>
      <c r="C20" s="26" t="s">
        <v>82</v>
      </c>
      <c r="D20" s="27" t="s">
        <v>20</v>
      </c>
      <c r="E20" s="27" t="s">
        <v>40</v>
      </c>
      <c r="F20" s="26" t="s">
        <v>5</v>
      </c>
      <c r="G20" s="26" t="s">
        <v>6</v>
      </c>
      <c r="H20" s="26" t="s">
        <v>7</v>
      </c>
      <c r="I20" s="26" t="s">
        <v>8</v>
      </c>
    </row>
    <row r="21" spans="1:11" ht="20.25" customHeight="1">
      <c r="A21" s="57" t="s">
        <v>68</v>
      </c>
      <c r="B21" s="68" t="s">
        <v>22</v>
      </c>
      <c r="C21" s="68"/>
      <c r="D21" s="68"/>
      <c r="E21" s="68"/>
      <c r="F21" s="68"/>
      <c r="G21" s="68"/>
      <c r="H21" s="68"/>
      <c r="I21" s="54"/>
      <c r="J21" s="56"/>
      <c r="K21" s="56"/>
    </row>
    <row r="22" spans="1:11" ht="18.75" customHeight="1">
      <c r="A22" s="58" t="s">
        <v>110</v>
      </c>
      <c r="B22" s="25" t="s">
        <v>132</v>
      </c>
      <c r="C22" s="28" t="s">
        <v>145</v>
      </c>
      <c r="D22" s="30">
        <v>89</v>
      </c>
      <c r="E22" s="30">
        <v>2</v>
      </c>
      <c r="F22" s="59" t="s">
        <v>144</v>
      </c>
      <c r="G22" s="33">
        <v>200</v>
      </c>
      <c r="H22" s="20">
        <f>D22*E22*G22</f>
        <v>35600</v>
      </c>
      <c r="I22" s="63" t="s">
        <v>165</v>
      </c>
      <c r="J22" s="55"/>
      <c r="K22" s="56" t="s">
        <v>128</v>
      </c>
    </row>
    <row r="23" spans="1:11" ht="20.25" customHeight="1">
      <c r="A23" s="68" t="s">
        <v>156</v>
      </c>
      <c r="B23" s="70"/>
      <c r="C23" s="70"/>
      <c r="D23" s="70"/>
      <c r="E23" s="70"/>
      <c r="F23" s="70"/>
      <c r="G23" s="70"/>
      <c r="H23" s="52">
        <f>SUM(H22:H22)</f>
        <v>35600</v>
      </c>
      <c r="I23" s="15"/>
    </row>
    <row r="24" spans="1:11" ht="20.25" customHeight="1">
      <c r="A24" s="26" t="s">
        <v>1</v>
      </c>
      <c r="B24" s="26" t="s">
        <v>2</v>
      </c>
      <c r="C24" s="26" t="s">
        <v>82</v>
      </c>
      <c r="D24" s="27" t="s">
        <v>3</v>
      </c>
      <c r="E24" s="27" t="s">
        <v>4</v>
      </c>
      <c r="F24" s="26" t="s">
        <v>5</v>
      </c>
      <c r="G24" s="26" t="s">
        <v>6</v>
      </c>
      <c r="H24" s="26" t="s">
        <v>7</v>
      </c>
      <c r="I24" s="26" t="s">
        <v>8</v>
      </c>
    </row>
    <row r="25" spans="1:11" ht="20.25" customHeight="1">
      <c r="A25" s="14" t="s">
        <v>37</v>
      </c>
      <c r="B25" s="68" t="s">
        <v>9</v>
      </c>
      <c r="C25" s="68"/>
      <c r="D25" s="68"/>
      <c r="E25" s="68"/>
      <c r="F25" s="68"/>
      <c r="G25" s="68"/>
      <c r="H25" s="68"/>
      <c r="I25" s="15"/>
    </row>
    <row r="26" spans="1:11" s="9" customFormat="1" ht="20.25" customHeight="1">
      <c r="A26" s="71" t="s">
        <v>88</v>
      </c>
      <c r="B26" s="93" t="s">
        <v>146</v>
      </c>
      <c r="C26" s="28" t="s">
        <v>170</v>
      </c>
      <c r="D26" s="62">
        <v>1</v>
      </c>
      <c r="E26" s="62">
        <v>2</v>
      </c>
      <c r="F26" s="59" t="s">
        <v>10</v>
      </c>
      <c r="G26" s="33">
        <v>300</v>
      </c>
      <c r="H26" s="20">
        <f>D26*E26*G26</f>
        <v>600</v>
      </c>
      <c r="I26" s="66" t="s">
        <v>171</v>
      </c>
      <c r="J26" s="11"/>
      <c r="K26" s="8" t="s">
        <v>128</v>
      </c>
    </row>
    <row r="27" spans="1:11" ht="20.25" customHeight="1">
      <c r="A27" s="71"/>
      <c r="B27" s="93"/>
      <c r="C27" s="28" t="s">
        <v>172</v>
      </c>
      <c r="D27" s="62">
        <v>1</v>
      </c>
      <c r="E27" s="62">
        <v>2</v>
      </c>
      <c r="F27" s="59" t="s">
        <v>10</v>
      </c>
      <c r="G27" s="33">
        <v>650</v>
      </c>
      <c r="H27" s="20">
        <f>D27*E27*G27</f>
        <v>1300</v>
      </c>
      <c r="I27" s="66"/>
      <c r="J27" s="10"/>
    </row>
    <row r="28" spans="1:11" ht="20.25" customHeight="1">
      <c r="A28" s="71"/>
      <c r="B28" s="93"/>
      <c r="C28" s="28" t="s">
        <v>166</v>
      </c>
      <c r="D28" s="62">
        <v>1</v>
      </c>
      <c r="E28" s="62">
        <v>2</v>
      </c>
      <c r="F28" s="59" t="s">
        <v>10</v>
      </c>
      <c r="G28" s="33">
        <v>650</v>
      </c>
      <c r="H28" s="20">
        <f>D28*E28*G28</f>
        <v>1300</v>
      </c>
      <c r="I28" s="66"/>
      <c r="J28" s="10"/>
    </row>
    <row r="29" spans="1:11" ht="20.25" customHeight="1">
      <c r="A29" s="71" t="s">
        <v>89</v>
      </c>
      <c r="B29" s="67" t="s">
        <v>147</v>
      </c>
      <c r="C29" s="28" t="s">
        <v>173</v>
      </c>
      <c r="D29" s="34">
        <v>1</v>
      </c>
      <c r="E29" s="34">
        <v>2</v>
      </c>
      <c r="F29" s="31" t="s">
        <v>10</v>
      </c>
      <c r="G29" s="33">
        <v>300</v>
      </c>
      <c r="H29" s="20">
        <f>D29*E29*G29</f>
        <v>600</v>
      </c>
      <c r="I29" s="66"/>
    </row>
    <row r="30" spans="1:11" ht="20.25" customHeight="1">
      <c r="A30" s="71"/>
      <c r="B30" s="67"/>
      <c r="C30" s="28" t="s">
        <v>175</v>
      </c>
      <c r="D30" s="34">
        <v>2</v>
      </c>
      <c r="E30" s="34">
        <v>2</v>
      </c>
      <c r="F30" s="31" t="s">
        <v>10</v>
      </c>
      <c r="G30" s="33">
        <v>700</v>
      </c>
      <c r="H30" s="20">
        <f t="shared" ref="H30:H31" si="2">D30*E30*G30</f>
        <v>2800</v>
      </c>
      <c r="I30" s="66"/>
    </row>
    <row r="31" spans="1:11" ht="20.25" customHeight="1">
      <c r="A31" s="71"/>
      <c r="B31" s="67"/>
      <c r="C31" s="28" t="s">
        <v>176</v>
      </c>
      <c r="D31" s="34">
        <v>2</v>
      </c>
      <c r="E31" s="34">
        <v>2</v>
      </c>
      <c r="F31" s="65" t="s">
        <v>177</v>
      </c>
      <c r="G31" s="33">
        <v>56.818100000000001</v>
      </c>
      <c r="H31" s="20">
        <f t="shared" si="2"/>
        <v>227.2724</v>
      </c>
      <c r="I31" s="64"/>
    </row>
    <row r="32" spans="1:11" ht="20.25" customHeight="1">
      <c r="A32" s="68" t="s">
        <v>158</v>
      </c>
      <c r="B32" s="70"/>
      <c r="C32" s="70"/>
      <c r="D32" s="70"/>
      <c r="E32" s="70"/>
      <c r="F32" s="70"/>
      <c r="G32" s="70"/>
      <c r="H32" s="52">
        <f>SUM(H26:H31)</f>
        <v>6827.2723999999998</v>
      </c>
      <c r="I32" s="15"/>
    </row>
    <row r="33" spans="1:9" ht="20.25" customHeight="1">
      <c r="A33" s="26" t="s">
        <v>11</v>
      </c>
      <c r="B33" s="26" t="s">
        <v>2</v>
      </c>
      <c r="C33" s="26" t="s">
        <v>82</v>
      </c>
      <c r="D33" s="73" t="s">
        <v>3</v>
      </c>
      <c r="E33" s="73"/>
      <c r="F33" s="26" t="s">
        <v>5</v>
      </c>
      <c r="G33" s="26" t="s">
        <v>6</v>
      </c>
      <c r="H33" s="26" t="s">
        <v>7</v>
      </c>
      <c r="I33" s="26" t="s">
        <v>8</v>
      </c>
    </row>
    <row r="34" spans="1:9" ht="20.25" customHeight="1">
      <c r="A34" s="14" t="s">
        <v>38</v>
      </c>
      <c r="B34" s="68" t="s">
        <v>24</v>
      </c>
      <c r="C34" s="68"/>
      <c r="D34" s="68"/>
      <c r="E34" s="68"/>
      <c r="F34" s="68"/>
      <c r="G34" s="68"/>
      <c r="H34" s="68"/>
      <c r="I34" s="15"/>
    </row>
    <row r="35" spans="1:9" ht="20.25" customHeight="1">
      <c r="A35" s="29" t="s">
        <v>90</v>
      </c>
      <c r="B35" s="28" t="s">
        <v>25</v>
      </c>
      <c r="C35" s="28" t="s">
        <v>148</v>
      </c>
      <c r="D35" s="72"/>
      <c r="E35" s="72"/>
      <c r="F35" s="31" t="s">
        <v>21</v>
      </c>
      <c r="G35" s="35"/>
      <c r="H35" s="20">
        <f>D35*G35</f>
        <v>0</v>
      </c>
      <c r="I35" s="67" t="s">
        <v>149</v>
      </c>
    </row>
    <row r="36" spans="1:9" ht="20.25" customHeight="1">
      <c r="A36" s="29" t="s">
        <v>91</v>
      </c>
      <c r="B36" s="28" t="s">
        <v>41</v>
      </c>
      <c r="C36" s="28"/>
      <c r="D36" s="72"/>
      <c r="E36" s="72"/>
      <c r="F36" s="31" t="s">
        <v>33</v>
      </c>
      <c r="G36" s="35"/>
      <c r="H36" s="20">
        <f>D36*G36</f>
        <v>0</v>
      </c>
      <c r="I36" s="67"/>
    </row>
    <row r="37" spans="1:9" ht="20.25" customHeight="1">
      <c r="A37" s="29" t="s">
        <v>92</v>
      </c>
      <c r="B37" s="28" t="s">
        <v>34</v>
      </c>
      <c r="C37" s="28"/>
      <c r="D37" s="72"/>
      <c r="E37" s="72"/>
      <c r="F37" s="31" t="s">
        <v>39</v>
      </c>
      <c r="G37" s="35"/>
      <c r="H37" s="20">
        <f t="shared" ref="H37:H44" si="3">D37*G37</f>
        <v>0</v>
      </c>
      <c r="I37" s="67"/>
    </row>
    <row r="38" spans="1:9" ht="20.25" customHeight="1">
      <c r="A38" s="29" t="s">
        <v>93</v>
      </c>
      <c r="B38" s="28" t="s">
        <v>35</v>
      </c>
      <c r="C38" s="28"/>
      <c r="D38" s="72"/>
      <c r="E38" s="72"/>
      <c r="F38" s="31" t="s">
        <v>40</v>
      </c>
      <c r="G38" s="35"/>
      <c r="H38" s="20">
        <f t="shared" si="3"/>
        <v>0</v>
      </c>
      <c r="I38" s="67"/>
    </row>
    <row r="39" spans="1:9" ht="20.25" customHeight="1">
      <c r="A39" s="29" t="s">
        <v>94</v>
      </c>
      <c r="B39" s="28" t="s">
        <v>51</v>
      </c>
      <c r="C39" s="28"/>
      <c r="D39" s="72"/>
      <c r="E39" s="72"/>
      <c r="F39" s="31" t="s">
        <v>54</v>
      </c>
      <c r="G39" s="35"/>
      <c r="H39" s="20">
        <f t="shared" si="3"/>
        <v>0</v>
      </c>
      <c r="I39" s="67"/>
    </row>
    <row r="40" spans="1:9" ht="20.25" customHeight="1">
      <c r="A40" s="29" t="s">
        <v>95</v>
      </c>
      <c r="B40" s="28" t="s">
        <v>50</v>
      </c>
      <c r="C40" s="28"/>
      <c r="D40" s="72"/>
      <c r="E40" s="72"/>
      <c r="F40" s="31" t="s">
        <v>39</v>
      </c>
      <c r="G40" s="35"/>
      <c r="H40" s="20">
        <f t="shared" si="3"/>
        <v>0</v>
      </c>
      <c r="I40" s="67"/>
    </row>
    <row r="41" spans="1:9" ht="20.25" customHeight="1">
      <c r="A41" s="29" t="s">
        <v>96</v>
      </c>
      <c r="B41" s="28" t="s">
        <v>57</v>
      </c>
      <c r="C41" s="28"/>
      <c r="D41" s="36"/>
      <c r="E41" s="36"/>
      <c r="F41" s="31" t="s">
        <v>53</v>
      </c>
      <c r="G41" s="35"/>
      <c r="H41" s="20">
        <f t="shared" si="3"/>
        <v>0</v>
      </c>
      <c r="I41" s="67"/>
    </row>
    <row r="42" spans="1:9" ht="20.25" customHeight="1">
      <c r="A42" s="29" t="s">
        <v>97</v>
      </c>
      <c r="B42" s="28" t="s">
        <v>58</v>
      </c>
      <c r="C42" s="28"/>
      <c r="D42" s="72"/>
      <c r="E42" s="72"/>
      <c r="F42" s="31" t="s">
        <v>53</v>
      </c>
      <c r="G42" s="35"/>
      <c r="H42" s="20">
        <f t="shared" si="3"/>
        <v>0</v>
      </c>
      <c r="I42" s="67"/>
    </row>
    <row r="43" spans="1:9" ht="20.25" customHeight="1">
      <c r="A43" s="29" t="s">
        <v>98</v>
      </c>
      <c r="B43" s="28" t="s">
        <v>52</v>
      </c>
      <c r="C43" s="28"/>
      <c r="D43" s="72"/>
      <c r="E43" s="72"/>
      <c r="F43" s="31" t="s">
        <v>39</v>
      </c>
      <c r="G43" s="35"/>
      <c r="H43" s="20">
        <f t="shared" si="3"/>
        <v>0</v>
      </c>
      <c r="I43" s="67"/>
    </row>
    <row r="44" spans="1:9" ht="20.25" customHeight="1">
      <c r="A44" s="29" t="s">
        <v>99</v>
      </c>
      <c r="B44" s="28" t="s">
        <v>108</v>
      </c>
      <c r="C44" s="28" t="s">
        <v>129</v>
      </c>
      <c r="D44" s="72"/>
      <c r="E44" s="72"/>
      <c r="F44" s="31"/>
      <c r="G44" s="35"/>
      <c r="H44" s="20">
        <f t="shared" si="3"/>
        <v>0</v>
      </c>
      <c r="I44" s="67"/>
    </row>
    <row r="45" spans="1:9" ht="20.25" customHeight="1">
      <c r="A45" s="68" t="s">
        <v>159</v>
      </c>
      <c r="B45" s="70"/>
      <c r="C45" s="70"/>
      <c r="D45" s="70"/>
      <c r="E45" s="70"/>
      <c r="F45" s="70"/>
      <c r="G45" s="70"/>
      <c r="H45" s="52">
        <f>SUM(H35:H44)</f>
        <v>0</v>
      </c>
      <c r="I45" s="15"/>
    </row>
    <row r="46" spans="1:9" ht="20.25" customHeight="1">
      <c r="A46" s="26" t="s">
        <v>11</v>
      </c>
      <c r="B46" s="26" t="s">
        <v>2</v>
      </c>
      <c r="C46" s="26" t="s">
        <v>82</v>
      </c>
      <c r="D46" s="27" t="s">
        <v>45</v>
      </c>
      <c r="E46" s="27" t="s">
        <v>151</v>
      </c>
      <c r="F46" s="26" t="s">
        <v>5</v>
      </c>
      <c r="G46" s="26" t="s">
        <v>6</v>
      </c>
      <c r="H46" s="26" t="s">
        <v>7</v>
      </c>
      <c r="I46" s="26" t="s">
        <v>8</v>
      </c>
    </row>
    <row r="47" spans="1:9" ht="20.25" customHeight="1">
      <c r="A47" s="14" t="s">
        <v>23</v>
      </c>
      <c r="B47" s="70" t="s">
        <v>42</v>
      </c>
      <c r="C47" s="70"/>
      <c r="D47" s="70"/>
      <c r="E47" s="70"/>
      <c r="F47" s="70"/>
      <c r="G47" s="70"/>
      <c r="H47" s="70"/>
      <c r="I47" s="70"/>
    </row>
    <row r="48" spans="1:9" ht="20.25" customHeight="1">
      <c r="A48" s="29" t="s">
        <v>100</v>
      </c>
      <c r="B48" s="37" t="s">
        <v>43</v>
      </c>
      <c r="C48" s="38"/>
      <c r="D48" s="38"/>
      <c r="E48" s="38"/>
      <c r="F48" s="31" t="s">
        <v>144</v>
      </c>
      <c r="G48" s="35"/>
      <c r="H48" s="20">
        <f>D48*E48*G48</f>
        <v>0</v>
      </c>
      <c r="I48" s="15"/>
    </row>
    <row r="49" spans="1:9" ht="20.25" customHeight="1">
      <c r="A49" s="29" t="s">
        <v>101</v>
      </c>
      <c r="B49" s="37" t="s">
        <v>44</v>
      </c>
      <c r="C49" s="38"/>
      <c r="D49" s="38"/>
      <c r="E49" s="38"/>
      <c r="F49" s="31" t="s">
        <v>19</v>
      </c>
      <c r="G49" s="35"/>
      <c r="H49" s="20">
        <f>D49*E49*G49</f>
        <v>0</v>
      </c>
      <c r="I49" s="15"/>
    </row>
    <row r="50" spans="1:9" ht="20.25" customHeight="1">
      <c r="A50" s="70" t="s">
        <v>78</v>
      </c>
      <c r="B50" s="70"/>
      <c r="C50" s="70"/>
      <c r="D50" s="70"/>
      <c r="E50" s="70"/>
      <c r="F50" s="70"/>
      <c r="G50" s="70"/>
      <c r="H50" s="52">
        <f>SUM(H48:H49)</f>
        <v>0</v>
      </c>
      <c r="I50" s="15"/>
    </row>
    <row r="51" spans="1:9" ht="20.25" customHeight="1">
      <c r="A51" s="6" t="s">
        <v>79</v>
      </c>
      <c r="B51" s="6"/>
      <c r="C51" s="6"/>
      <c r="D51" s="6"/>
      <c r="E51" s="6"/>
      <c r="F51" s="6"/>
      <c r="G51" s="6"/>
      <c r="H51" s="39">
        <f>SUM(H19,H23,H32,H45,H50)</f>
        <v>42427.272400000002</v>
      </c>
      <c r="I51" s="40"/>
    </row>
    <row r="52" spans="1:9" ht="20.25" customHeight="1">
      <c r="A52" s="26" t="s">
        <v>11</v>
      </c>
      <c r="B52" s="26" t="s">
        <v>2</v>
      </c>
      <c r="C52" s="26" t="s">
        <v>82</v>
      </c>
      <c r="D52" s="73" t="s">
        <v>133</v>
      </c>
      <c r="E52" s="73"/>
      <c r="F52" s="26" t="s">
        <v>5</v>
      </c>
      <c r="G52" s="26" t="s">
        <v>6</v>
      </c>
      <c r="H52" s="26" t="s">
        <v>7</v>
      </c>
      <c r="I52" s="26" t="s">
        <v>8</v>
      </c>
    </row>
    <row r="53" spans="1:9" ht="20.25" customHeight="1">
      <c r="A53" s="14" t="s">
        <v>26</v>
      </c>
      <c r="B53" s="68" t="s">
        <v>59</v>
      </c>
      <c r="C53" s="68"/>
      <c r="D53" s="68"/>
      <c r="E53" s="68"/>
      <c r="F53" s="68"/>
      <c r="G53" s="68"/>
      <c r="H53" s="68"/>
      <c r="I53" s="68"/>
    </row>
    <row r="54" spans="1:9" ht="20.25" customHeight="1">
      <c r="A54" s="29" t="s">
        <v>102</v>
      </c>
      <c r="B54" s="15" t="s">
        <v>27</v>
      </c>
      <c r="C54" s="54"/>
      <c r="D54" s="88">
        <f>H51</f>
        <v>42427.272400000002</v>
      </c>
      <c r="E54" s="89"/>
      <c r="F54" s="59">
        <v>1</v>
      </c>
      <c r="G54" s="41">
        <v>0.1</v>
      </c>
      <c r="H54" s="20">
        <f>D54*G54</f>
        <v>4242.7272400000002</v>
      </c>
      <c r="I54" s="15"/>
    </row>
    <row r="55" spans="1:9" ht="20.25" customHeight="1">
      <c r="A55" s="90" t="s">
        <v>153</v>
      </c>
      <c r="B55" s="91"/>
      <c r="C55" s="91"/>
      <c r="D55" s="91"/>
      <c r="E55" s="91"/>
      <c r="F55" s="91"/>
      <c r="G55" s="91"/>
      <c r="H55" s="39">
        <f>SUM(H54:H54)</f>
        <v>4242.7272400000002</v>
      </c>
      <c r="I55" s="40"/>
    </row>
    <row r="56" spans="1:9" ht="20.25" customHeight="1">
      <c r="A56" s="26" t="s">
        <v>11</v>
      </c>
      <c r="B56" s="26" t="s">
        <v>2</v>
      </c>
      <c r="C56" s="26" t="s">
        <v>82</v>
      </c>
      <c r="D56" s="27" t="s">
        <v>20</v>
      </c>
      <c r="E56" s="27" t="s">
        <v>28</v>
      </c>
      <c r="F56" s="26" t="s">
        <v>5</v>
      </c>
      <c r="G56" s="26" t="s">
        <v>6</v>
      </c>
      <c r="H56" s="26" t="s">
        <v>7</v>
      </c>
      <c r="I56" s="26" t="s">
        <v>8</v>
      </c>
    </row>
    <row r="57" spans="1:9" ht="20.25" customHeight="1">
      <c r="A57" s="14" t="s">
        <v>29</v>
      </c>
      <c r="B57" s="68" t="s">
        <v>30</v>
      </c>
      <c r="C57" s="68"/>
      <c r="D57" s="68"/>
      <c r="E57" s="68"/>
      <c r="F57" s="68"/>
      <c r="G57" s="68"/>
      <c r="H57" s="68"/>
      <c r="I57" s="68"/>
    </row>
    <row r="58" spans="1:9" ht="18" customHeight="1">
      <c r="A58" s="29" t="s">
        <v>103</v>
      </c>
      <c r="B58" s="92" t="s">
        <v>31</v>
      </c>
      <c r="C58" s="15" t="s">
        <v>122</v>
      </c>
      <c r="D58" s="30"/>
      <c r="E58" s="30"/>
      <c r="F58" s="31" t="s">
        <v>123</v>
      </c>
      <c r="G58" s="41"/>
      <c r="H58" s="20">
        <f>D58*E58*G58</f>
        <v>0</v>
      </c>
      <c r="I58" s="15" t="s">
        <v>174</v>
      </c>
    </row>
    <row r="59" spans="1:9" ht="18" customHeight="1">
      <c r="A59" s="29" t="s">
        <v>120</v>
      </c>
      <c r="B59" s="92"/>
      <c r="C59" s="15" t="s">
        <v>124</v>
      </c>
      <c r="D59" s="30"/>
      <c r="E59" s="30"/>
      <c r="F59" s="31" t="s">
        <v>125</v>
      </c>
      <c r="G59" s="41"/>
      <c r="H59" s="20">
        <f>D59*E59*G59</f>
        <v>0</v>
      </c>
      <c r="I59" s="43"/>
    </row>
    <row r="60" spans="1:9" ht="18" customHeight="1">
      <c r="A60" s="29" t="s">
        <v>121</v>
      </c>
      <c r="B60" s="92"/>
      <c r="C60" s="15" t="s">
        <v>126</v>
      </c>
      <c r="D60" s="30"/>
      <c r="E60" s="30"/>
      <c r="F60" s="31" t="s">
        <v>19</v>
      </c>
      <c r="G60" s="41"/>
      <c r="H60" s="20">
        <f>D60*E60*G60</f>
        <v>0</v>
      </c>
      <c r="I60" s="44"/>
    </row>
    <row r="61" spans="1:9" ht="20.25" customHeight="1">
      <c r="A61" s="90" t="s">
        <v>152</v>
      </c>
      <c r="B61" s="91"/>
      <c r="C61" s="91"/>
      <c r="D61" s="91"/>
      <c r="E61" s="91"/>
      <c r="F61" s="91"/>
      <c r="G61" s="91"/>
      <c r="H61" s="39">
        <f>SUM(H58:H60)</f>
        <v>0</v>
      </c>
      <c r="I61" s="40"/>
    </row>
    <row r="62" spans="1:9" ht="20.25" customHeight="1">
      <c r="A62" s="26" t="s">
        <v>11</v>
      </c>
      <c r="B62" s="26" t="s">
        <v>2</v>
      </c>
      <c r="C62" s="26" t="s">
        <v>82</v>
      </c>
      <c r="D62" s="53" t="s">
        <v>20</v>
      </c>
      <c r="E62" s="53" t="s">
        <v>150</v>
      </c>
      <c r="F62" s="26" t="s">
        <v>5</v>
      </c>
      <c r="G62" s="26" t="s">
        <v>6</v>
      </c>
      <c r="H62" s="26" t="s">
        <v>7</v>
      </c>
      <c r="I62" s="26" t="s">
        <v>8</v>
      </c>
    </row>
    <row r="63" spans="1:9" ht="20.25" customHeight="1">
      <c r="A63" s="14" t="s">
        <v>46</v>
      </c>
      <c r="B63" s="68" t="s">
        <v>36</v>
      </c>
      <c r="C63" s="68"/>
      <c r="D63" s="68"/>
      <c r="E63" s="68"/>
      <c r="F63" s="68"/>
      <c r="G63" s="68"/>
      <c r="H63" s="68"/>
      <c r="I63" s="68"/>
    </row>
    <row r="64" spans="1:9" ht="21.75" customHeight="1">
      <c r="A64" s="29" t="s">
        <v>116</v>
      </c>
      <c r="B64" s="32" t="s">
        <v>115</v>
      </c>
      <c r="C64" s="45" t="s">
        <v>154</v>
      </c>
      <c r="D64" s="38"/>
      <c r="E64" s="38"/>
      <c r="F64" s="31" t="s">
        <v>62</v>
      </c>
      <c r="G64" s="35"/>
      <c r="H64" s="20">
        <f>D64*E64*G64</f>
        <v>0</v>
      </c>
      <c r="I64" s="42" t="s">
        <v>130</v>
      </c>
    </row>
    <row r="65" spans="1:9" ht="21.75" customHeight="1">
      <c r="A65" s="29" t="s">
        <v>111</v>
      </c>
      <c r="B65" s="32" t="s">
        <v>113</v>
      </c>
      <c r="C65" s="50" t="s">
        <v>154</v>
      </c>
      <c r="D65" s="38"/>
      <c r="E65" s="38"/>
      <c r="F65" s="31" t="s">
        <v>62</v>
      </c>
      <c r="G65" s="35"/>
      <c r="H65" s="20">
        <f>D65*E65*G65</f>
        <v>0</v>
      </c>
      <c r="I65" s="15"/>
    </row>
    <row r="66" spans="1:9" ht="21.75" customHeight="1">
      <c r="A66" s="29" t="s">
        <v>112</v>
      </c>
      <c r="B66" s="46" t="s">
        <v>114</v>
      </c>
      <c r="C66" s="50" t="s">
        <v>154</v>
      </c>
      <c r="D66" s="38"/>
      <c r="E66" s="38"/>
      <c r="F66" s="31" t="s">
        <v>62</v>
      </c>
      <c r="G66" s="35"/>
      <c r="H66" s="20">
        <f t="shared" ref="H66" si="4">D66*E66*G66</f>
        <v>0</v>
      </c>
      <c r="I66" s="15"/>
    </row>
    <row r="67" spans="1:9" ht="20.25" customHeight="1">
      <c r="A67" s="90" t="s">
        <v>155</v>
      </c>
      <c r="B67" s="91"/>
      <c r="C67" s="91"/>
      <c r="D67" s="91"/>
      <c r="E67" s="91"/>
      <c r="F67" s="91"/>
      <c r="G67" s="91"/>
      <c r="H67" s="39">
        <f>SUM(H64:H66)</f>
        <v>0</v>
      </c>
      <c r="I67" s="40"/>
    </row>
    <row r="68" spans="1:9" ht="20.25" customHeight="1">
      <c r="A68" s="26" t="s">
        <v>1</v>
      </c>
      <c r="B68" s="26" t="s">
        <v>2</v>
      </c>
      <c r="C68" s="26" t="s">
        <v>82</v>
      </c>
      <c r="D68" s="73" t="s">
        <v>3</v>
      </c>
      <c r="E68" s="73"/>
      <c r="F68" s="26" t="s">
        <v>5</v>
      </c>
      <c r="G68" s="26" t="s">
        <v>6</v>
      </c>
      <c r="H68" s="26" t="s">
        <v>7</v>
      </c>
      <c r="I68" s="26" t="s">
        <v>8</v>
      </c>
    </row>
    <row r="69" spans="1:9" ht="20.25" customHeight="1">
      <c r="A69" s="14" t="s">
        <v>61</v>
      </c>
      <c r="B69" s="68" t="s">
        <v>60</v>
      </c>
      <c r="C69" s="68"/>
      <c r="D69" s="68"/>
      <c r="E69" s="68"/>
      <c r="F69" s="68"/>
      <c r="G69" s="68"/>
      <c r="H69" s="68"/>
      <c r="I69" s="68"/>
    </row>
    <row r="70" spans="1:9" ht="20.25" customHeight="1">
      <c r="A70" s="29" t="s">
        <v>104</v>
      </c>
      <c r="B70" s="15" t="s">
        <v>60</v>
      </c>
      <c r="C70" s="15"/>
      <c r="D70" s="88">
        <f>H67+H61+H55+H51</f>
        <v>46669.999640000002</v>
      </c>
      <c r="E70" s="89"/>
      <c r="F70" s="31"/>
      <c r="G70" s="41">
        <v>0.06</v>
      </c>
      <c r="H70" s="20">
        <f>D70*G70</f>
        <v>2800.1999784</v>
      </c>
      <c r="I70" s="15"/>
    </row>
    <row r="71" spans="1:9" ht="20.25" customHeight="1">
      <c r="A71" s="47" t="s">
        <v>80</v>
      </c>
      <c r="B71" s="47"/>
      <c r="C71" s="47"/>
      <c r="D71" s="47"/>
      <c r="E71" s="47"/>
      <c r="F71" s="47"/>
      <c r="G71" s="47"/>
      <c r="H71" s="48">
        <f>H51+H55+H61+H67+H70</f>
        <v>49470.199618400002</v>
      </c>
      <c r="I71" s="49"/>
    </row>
    <row r="72" spans="1:9" ht="20.25" customHeight="1">
      <c r="A72" s="86" t="s">
        <v>32</v>
      </c>
      <c r="B72" s="87"/>
      <c r="C72" s="87"/>
      <c r="D72" s="87"/>
      <c r="E72" s="87"/>
      <c r="F72" s="87"/>
      <c r="G72" s="87"/>
      <c r="H72" s="87"/>
      <c r="I72" s="87"/>
    </row>
    <row r="73" spans="1:9" ht="20.25" customHeight="1">
      <c r="H73" s="60" t="s">
        <v>161</v>
      </c>
    </row>
    <row r="74" spans="1:9" ht="20.25" customHeight="1">
      <c r="H74" s="61" t="s">
        <v>161</v>
      </c>
    </row>
  </sheetData>
  <mergeCells count="53">
    <mergeCell ref="D38:E38"/>
    <mergeCell ref="D39:E39"/>
    <mergeCell ref="D40:E40"/>
    <mergeCell ref="D42:E42"/>
    <mergeCell ref="D43:E43"/>
    <mergeCell ref="D36:E36"/>
    <mergeCell ref="B26:B28"/>
    <mergeCell ref="A26:A28"/>
    <mergeCell ref="A29:A31"/>
    <mergeCell ref="B29:B31"/>
    <mergeCell ref="B47:I47"/>
    <mergeCell ref="A50:G50"/>
    <mergeCell ref="A67:G67"/>
    <mergeCell ref="B63:I63"/>
    <mergeCell ref="A45:G45"/>
    <mergeCell ref="A72:I72"/>
    <mergeCell ref="D52:E52"/>
    <mergeCell ref="B53:I53"/>
    <mergeCell ref="D54:E54"/>
    <mergeCell ref="A55:G55"/>
    <mergeCell ref="B57:I57"/>
    <mergeCell ref="A61:G61"/>
    <mergeCell ref="D68:E68"/>
    <mergeCell ref="D70:E70"/>
    <mergeCell ref="B69:I69"/>
    <mergeCell ref="B58:B60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  <mergeCell ref="D4:E4"/>
    <mergeCell ref="I26:I30"/>
    <mergeCell ref="I35:I44"/>
    <mergeCell ref="B9:H9"/>
    <mergeCell ref="B10:B12"/>
    <mergeCell ref="A19:G19"/>
    <mergeCell ref="A13:A18"/>
    <mergeCell ref="B25:H25"/>
    <mergeCell ref="B21:H21"/>
    <mergeCell ref="D44:E44"/>
    <mergeCell ref="A10:A12"/>
    <mergeCell ref="A23:G23"/>
    <mergeCell ref="D33:E33"/>
    <mergeCell ref="B34:H34"/>
    <mergeCell ref="D35:E35"/>
    <mergeCell ref="D37:E37"/>
    <mergeCell ref="A32:G32"/>
  </mergeCells>
  <phoneticPr fontId="22" type="noConversion"/>
  <dataValidations count="1">
    <dataValidation type="list" allowBlank="1" showInputMessage="1" showErrorMessage="1" sqref="B3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2014-01-20T09:26:40Z</cp:lastPrinted>
  <dcterms:created xsi:type="dcterms:W3CDTF">2006-09-13T11:21:51Z</dcterms:created>
  <dcterms:modified xsi:type="dcterms:W3CDTF">2019-08-16T01:32:22Z</dcterms:modified>
</cp:coreProperties>
</file>