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/>
  <mc:AlternateContent xmlns:mc="http://schemas.openxmlformats.org/markup-compatibility/2006">
    <mc:Choice Requires="x15">
      <x15ac:absPath xmlns:x15ac="http://schemas.microsoft.com/office/spreadsheetml/2010/11/ac" url="/Users/a008/Desktop/2024工作文档/卡博特化工20周年庆/报价:合同/"/>
    </mc:Choice>
  </mc:AlternateContent>
  <xr:revisionPtr revIDLastSave="0" documentId="13_ncr:1_{FBF9AD23-E5D0-5549-BE1E-4B8050601409}" xr6:coauthVersionLast="47" xr6:coauthVersionMax="47" xr10:uidLastSave="{00000000-0000-0000-0000-000000000000}"/>
  <bookViews>
    <workbookView xWindow="0" yWindow="760" windowWidth="34560" windowHeight="19480" activeTab="1" xr2:uid="{00000000-000D-0000-FFFF-FFFF00000000}"/>
  </bookViews>
  <sheets>
    <sheet name="合计" sheetId="5" r:id="rId1"/>
    <sheet name="天津" sheetId="1" r:id="rId2"/>
    <sheet name="南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67" i="1"/>
  <c r="B4" i="5"/>
  <c r="J77" i="1"/>
  <c r="J76" i="1"/>
  <c r="J75" i="1"/>
  <c r="J62" i="1" l="1"/>
  <c r="J78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47" i="1"/>
  <c r="J13" i="1"/>
  <c r="J38" i="1"/>
  <c r="J46" i="1"/>
  <c r="J40" i="1"/>
  <c r="J4" i="1"/>
  <c r="J5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30" i="1"/>
  <c r="J31" i="1"/>
  <c r="J32" i="1"/>
  <c r="J33" i="1"/>
  <c r="J34" i="1"/>
  <c r="J35" i="1"/>
  <c r="J37" i="1"/>
  <c r="J39" i="1"/>
  <c r="J42" i="1"/>
  <c r="J43" i="1"/>
  <c r="J44" i="1"/>
  <c r="J64" i="1"/>
  <c r="J65" i="1"/>
  <c r="J66" i="1"/>
  <c r="J69" i="1"/>
  <c r="J70" i="1"/>
  <c r="J71" i="1"/>
  <c r="J72" i="1"/>
  <c r="J73" i="1"/>
  <c r="J74" i="1"/>
  <c r="J8" i="3"/>
  <c r="J9" i="3"/>
  <c r="J10" i="3"/>
  <c r="J4" i="3"/>
  <c r="J5" i="3"/>
  <c r="J7" i="3"/>
  <c r="J83" i="1" l="1"/>
  <c r="J11" i="3"/>
  <c r="J12" i="3"/>
  <c r="J13" i="3" s="1"/>
  <c r="J14" i="3" s="1"/>
  <c r="J84" i="1" l="1"/>
  <c r="J85" i="1" s="1"/>
  <c r="B3" i="5" s="1"/>
  <c r="B5" i="5" s="1"/>
</calcChain>
</file>

<file path=xl/sharedStrings.xml><?xml version="1.0" encoding="utf-8"?>
<sst xmlns="http://schemas.openxmlformats.org/spreadsheetml/2006/main" count="210" uniqueCount="129">
  <si>
    <t>序号</t>
  </si>
  <si>
    <t>内容</t>
  </si>
  <si>
    <t>品牌</t>
  </si>
  <si>
    <t>型号/详细内容</t>
  </si>
  <si>
    <t>数量</t>
  </si>
  <si>
    <t>单位</t>
  </si>
  <si>
    <t>备注</t>
  </si>
  <si>
    <t>会务运营策划</t>
  </si>
  <si>
    <t>包括大会主视觉KV及衍生设计、会场舞美设计、邀请函、氛围物设计等服务</t>
  </si>
  <si>
    <t>项目</t>
  </si>
  <si>
    <t>运营服务</t>
  </si>
  <si>
    <t>包括大会会场规划、会场流程管理等会场运营管理</t>
  </si>
  <si>
    <t>会场搭建</t>
  </si>
  <si>
    <t>一、视频设备</t>
  </si>
  <si>
    <t>视频控台</t>
  </si>
  <si>
    <t>台</t>
  </si>
  <si>
    <t>视频处理器</t>
  </si>
  <si>
    <t>光纤收发器</t>
  </si>
  <si>
    <t>套</t>
  </si>
  <si>
    <t>专业翻页器</t>
  </si>
  <si>
    <t>笔记本</t>
  </si>
  <si>
    <t>二、音频设备</t>
  </si>
  <si>
    <t>全频线阵列音箱</t>
  </si>
  <si>
    <t>只</t>
  </si>
  <si>
    <t>超低线阵列音箱</t>
  </si>
  <si>
    <t>功放+处理器</t>
  </si>
  <si>
    <t>返听音箱</t>
  </si>
  <si>
    <t>数字调音台</t>
  </si>
  <si>
    <t>无线手持话筒</t>
  </si>
  <si>
    <t>讲台麦</t>
  </si>
  <si>
    <t>信号放大器</t>
  </si>
  <si>
    <t>三、灯光设备</t>
  </si>
  <si>
    <t>光束灯</t>
  </si>
  <si>
    <t>LED摇头染色灯</t>
  </si>
  <si>
    <t>TRUSS架</t>
  </si>
  <si>
    <t>米</t>
  </si>
  <si>
    <t>数码调光台</t>
  </si>
  <si>
    <t>四、舞台搭建</t>
  </si>
  <si>
    <t>主舞台+封边</t>
  </si>
  <si>
    <t>平方米</t>
  </si>
  <si>
    <t>主舞台地毯</t>
  </si>
  <si>
    <t>梯步</t>
  </si>
  <si>
    <t>五、技术人员</t>
  </si>
  <si>
    <t>现场设备技术主控人员</t>
  </si>
  <si>
    <t>人/天</t>
  </si>
  <si>
    <t>搭建工人</t>
  </si>
  <si>
    <t>票证</t>
  </si>
  <si>
    <t>嘉宾证</t>
  </si>
  <si>
    <t>个</t>
  </si>
  <si>
    <t>工作证</t>
  </si>
  <si>
    <t>停车证</t>
  </si>
  <si>
    <t>物料制作</t>
  </si>
  <si>
    <t>活动主题背景板</t>
  </si>
  <si>
    <t>麦克风盒</t>
  </si>
  <si>
    <t>嘉宾席卡</t>
  </si>
  <si>
    <t>VIP席位卡（亚克力）</t>
  </si>
  <si>
    <t>主持人手卡</t>
  </si>
  <si>
    <t>资料袋</t>
  </si>
  <si>
    <t>指示展架</t>
  </si>
  <si>
    <t>演讲台KT板背贴</t>
  </si>
  <si>
    <t>指示地贴</t>
  </si>
  <si>
    <t>圆桌论坛沙发茶几</t>
  </si>
  <si>
    <t>服务人员</t>
  </si>
  <si>
    <t>摄像</t>
  </si>
  <si>
    <t>2个机位拍摄，含彩排</t>
  </si>
  <si>
    <t>摄影</t>
  </si>
  <si>
    <t>图片直播</t>
  </si>
  <si>
    <t>项目经理</t>
  </si>
  <si>
    <t>总计</t>
  </si>
  <si>
    <t>总金额</t>
  </si>
  <si>
    <t>会议手册</t>
  </si>
  <si>
    <t>卡博特工厂建厂20周年庆典</t>
  </si>
  <si>
    <t>个</t>
    <phoneticPr fontId="7" type="noConversion"/>
  </si>
  <si>
    <t>单价</t>
    <phoneticPr fontId="7" type="noConversion"/>
  </si>
  <si>
    <t>总价</t>
    <phoneticPr fontId="7" type="noConversion"/>
  </si>
  <si>
    <t>发光字</t>
    <phoneticPr fontId="7" type="noConversion"/>
  </si>
  <si>
    <t>套</t>
    <phoneticPr fontId="7" type="noConversion"/>
  </si>
  <si>
    <t>米</t>
    <phoneticPr fontId="7" type="noConversion"/>
  </si>
  <si>
    <t>雷亚架</t>
    <phoneticPr fontId="7" type="noConversion"/>
  </si>
  <si>
    <t>平米</t>
    <phoneticPr fontId="7" type="noConversion"/>
  </si>
  <si>
    <t>天数</t>
    <phoneticPr fontId="7" type="noConversion"/>
  </si>
  <si>
    <t>车/次</t>
    <phoneticPr fontId="7" type="noConversion"/>
  </si>
  <si>
    <t>接站牌</t>
    <phoneticPr fontId="7" type="noConversion"/>
  </si>
  <si>
    <t>车头牌</t>
    <phoneticPr fontId="7" type="noConversion"/>
  </si>
  <si>
    <t>策划设计服务（天津）</t>
    <phoneticPr fontId="7" type="noConversion"/>
  </si>
  <si>
    <t>南昌项目经理</t>
    <phoneticPr fontId="7" type="noConversion"/>
  </si>
  <si>
    <t>导播</t>
    <phoneticPr fontId="7" type="noConversion"/>
  </si>
  <si>
    <t>天</t>
    <phoneticPr fontId="7" type="noConversion"/>
  </si>
  <si>
    <t>南昌项目经理差旅费用</t>
    <phoneticPr fontId="7" type="noConversion"/>
  </si>
  <si>
    <t>策划设计服务</t>
    <phoneticPr fontId="7" type="noConversion"/>
  </si>
  <si>
    <t>卡博特工厂建厂20周年庆典（南昌）</t>
    <phoneticPr fontId="7" type="noConversion"/>
  </si>
  <si>
    <t>服务费10%</t>
    <phoneticPr fontId="7" type="noConversion"/>
  </si>
  <si>
    <t>税金6%</t>
    <phoneticPr fontId="7" type="noConversion"/>
  </si>
  <si>
    <t>电子邀请函会员</t>
    <phoneticPr fontId="7" type="noConversion"/>
  </si>
  <si>
    <t>次</t>
    <phoneticPr fontId="7" type="noConversion"/>
  </si>
  <si>
    <t>纸质邀请函</t>
    <phoneticPr fontId="7" type="noConversion"/>
  </si>
  <si>
    <t>邀请函信封</t>
    <phoneticPr fontId="7" type="noConversion"/>
  </si>
  <si>
    <t>礼仪人员</t>
    <phoneticPr fontId="7" type="noConversion"/>
  </si>
  <si>
    <t>含礼服含餐含当天彩排</t>
    <phoneticPr fontId="7" type="noConversion"/>
  </si>
  <si>
    <t>项目经理天津差旅</t>
    <phoneticPr fontId="7" type="noConversion"/>
  </si>
  <si>
    <t>项目</t>
    <phoneticPr fontId="7" type="noConversion"/>
  </si>
  <si>
    <t>外框发光灯带</t>
  </si>
  <si>
    <t>电脑切割灯</t>
  </si>
  <si>
    <t>车次</t>
    <phoneticPr fontId="7" type="noConversion"/>
  </si>
  <si>
    <t>运输 10.14</t>
    <phoneticPr fontId="7" type="noConversion"/>
  </si>
  <si>
    <t>支票</t>
    <phoneticPr fontId="7" type="noConversion"/>
  </si>
  <si>
    <t>KT版  120cm*50cm</t>
    <phoneticPr fontId="7" type="noConversion"/>
  </si>
  <si>
    <t>抽奖软件</t>
    <phoneticPr fontId="7" type="noConversion"/>
  </si>
  <si>
    <t>倒计时牌带金属杆</t>
    <phoneticPr fontId="7" type="noConversion"/>
  </si>
  <si>
    <t>立体logo字</t>
    <phoneticPr fontId="7" type="noConversion"/>
  </si>
  <si>
    <t>金属框架结构，激光雕刻立体字，底部配重结构，气球</t>
    <phoneticPr fontId="7" type="noConversion"/>
  </si>
  <si>
    <t>运输 10.14-10.15</t>
    <phoneticPr fontId="7" type="noConversion"/>
  </si>
  <si>
    <t>电视+架子</t>
    <phoneticPr fontId="7" type="noConversion"/>
  </si>
  <si>
    <t>晚宴主桌桌花</t>
    <phoneticPr fontId="7" type="noConversion"/>
  </si>
  <si>
    <t>讲台花</t>
    <phoneticPr fontId="7" type="noConversion"/>
  </si>
  <si>
    <t>卡博特工厂建厂20周年庆典</t>
    <phoneticPr fontId="7" type="noConversion"/>
  </si>
  <si>
    <t>单项金额（人民币/元）</t>
  </si>
  <si>
    <t>最终报价合计</t>
    <phoneticPr fontId="7" type="noConversion"/>
  </si>
  <si>
    <t>天津工厂</t>
    <phoneticPr fontId="7" type="noConversion"/>
  </si>
  <si>
    <t>南昌工厂</t>
    <phoneticPr fontId="7" type="noConversion"/>
  </si>
  <si>
    <t>2人 14日 15日</t>
    <phoneticPr fontId="7" type="noConversion"/>
  </si>
  <si>
    <t>2人 13日</t>
    <phoneticPr fontId="7" type="noConversion"/>
  </si>
  <si>
    <t>其他项目</t>
    <phoneticPr fontId="7" type="noConversion"/>
  </si>
  <si>
    <t>1人</t>
    <phoneticPr fontId="7" type="noConversion"/>
  </si>
  <si>
    <t>1人 15-17日</t>
    <phoneticPr fontId="7" type="noConversion"/>
  </si>
  <si>
    <t>办公用品</t>
    <phoneticPr fontId="7" type="noConversion"/>
  </si>
  <si>
    <t>签字笔、金笔、荧光笔</t>
    <phoneticPr fontId="7" type="noConversion"/>
  </si>
  <si>
    <t>货拉拉</t>
    <phoneticPr fontId="7" type="noConversion"/>
  </si>
  <si>
    <t>速记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</si>
</sst>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_ * #,##0.00_ ;_ * \-#,##0.00_ ;_ * &quot;-&quot;??_ ;_ @_ "/>
    <numFmt numFmtId="178" formatCode="\¥#,##0.00_);[Red]\(\¥#,##0.00\)"/>
  </numFmts>
  <fonts count="12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1" fillId="0" borderId="0" xfId="0" applyNumberFormat="1" applyFo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/>
    </xf>
    <xf numFmtId="178" fontId="10" fillId="0" borderId="1" xfId="3" applyNumberFormat="1" applyFont="1" applyBorder="1" applyAlignment="1" applyProtection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4" borderId="7" xfId="2" applyFont="1" applyFill="1" applyBorder="1">
      <alignment vertical="center"/>
    </xf>
    <xf numFmtId="0" fontId="10" fillId="4" borderId="2" xfId="2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9" fillId="4" borderId="1" xfId="1" applyFont="1" applyFill="1" applyBorder="1" applyAlignment="1" applyProtection="1">
      <alignment horizontal="center" vertical="center"/>
      <protection locked="0"/>
    </xf>
    <xf numFmtId="1" fontId="11" fillId="0" borderId="1" xfId="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2" xfId="2" xr:uid="{3C0A9736-844F-B94C-A8B0-E32E6DF88E92}"/>
    <cellStyle name="常规 3" xfId="1" xr:uid="{D6B39DEA-88DF-8842-8B85-B31DBD4DD508}"/>
    <cellStyle name="千位分隔 2 2" xfId="3" xr:uid="{14C51C16-A8D6-6445-89B7-FCB7325C8440}"/>
    <cellStyle name="千位分隔 3" xfId="4" xr:uid="{E53BC396-CB16-8A4B-BD6E-AF1196DFE358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D088-7C32-7640-B560-5FD9F9058120}">
  <dimension ref="A1:D5"/>
  <sheetViews>
    <sheetView workbookViewId="0">
      <selection activeCell="B5" sqref="B5"/>
    </sheetView>
  </sheetViews>
  <sheetFormatPr baseColWidth="10" defaultRowHeight="14"/>
  <cols>
    <col min="1" max="1" width="19.5" customWidth="1"/>
    <col min="2" max="2" width="30.33203125" customWidth="1"/>
  </cols>
  <sheetData>
    <row r="1" spans="1:4" ht="23">
      <c r="A1" s="46" t="s">
        <v>115</v>
      </c>
      <c r="B1" s="46"/>
      <c r="C1" s="46"/>
      <c r="D1" s="46"/>
    </row>
    <row r="2" spans="1:4" ht="82" customHeight="1">
      <c r="A2" s="37"/>
      <c r="B2" s="37" t="s">
        <v>116</v>
      </c>
      <c r="C2" s="47" t="s">
        <v>6</v>
      </c>
      <c r="D2" s="47"/>
    </row>
    <row r="3" spans="1:4" ht="82" customHeight="1">
      <c r="A3" s="40" t="s">
        <v>118</v>
      </c>
      <c r="B3" s="38">
        <f>天津!J85</f>
        <v>220221.25399999999</v>
      </c>
      <c r="C3" s="48"/>
      <c r="D3" s="48"/>
    </row>
    <row r="4" spans="1:4" ht="82" customHeight="1">
      <c r="A4" s="41" t="s">
        <v>119</v>
      </c>
      <c r="B4" s="38">
        <f>南昌!J14</f>
        <v>6296.4</v>
      </c>
      <c r="C4" s="45"/>
      <c r="D4" s="45"/>
    </row>
    <row r="5" spans="1:4" ht="82" customHeight="1">
      <c r="A5" s="39" t="s">
        <v>117</v>
      </c>
      <c r="B5" s="38">
        <f>B3+B4</f>
        <v>226517.65399999998</v>
      </c>
      <c r="C5" s="45"/>
      <c r="D5" s="45"/>
    </row>
  </sheetData>
  <mergeCells count="5">
    <mergeCell ref="C5:D5"/>
    <mergeCell ref="A1:D1"/>
    <mergeCell ref="C2:D2"/>
    <mergeCell ref="C3:D3"/>
    <mergeCell ref="C4:D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zoomScale="114" zoomScaleNormal="100" workbookViewId="0">
      <pane xSplit="1" ySplit="2" topLeftCell="B3" activePane="bottomRight" state="frozen"/>
      <selection pane="topRight"/>
      <selection pane="bottomLeft"/>
      <selection pane="bottomRight" activeCell="J83" sqref="J83"/>
    </sheetView>
  </sheetViews>
  <sheetFormatPr baseColWidth="10" defaultColWidth="8.83203125" defaultRowHeight="18"/>
  <cols>
    <col min="1" max="1" width="4.5" style="2" customWidth="1"/>
    <col min="2" max="2" width="8.83203125" style="3"/>
    <col min="3" max="3" width="23" style="2" customWidth="1"/>
    <col min="4" max="4" width="12.83203125" style="3" hidden="1" customWidth="1"/>
    <col min="5" max="5" width="25" style="2" customWidth="1"/>
    <col min="6" max="6" width="16.6640625" style="3" customWidth="1"/>
    <col min="7" max="7" width="18" style="3" customWidth="1"/>
    <col min="8" max="8" width="17.6640625" style="3" customWidth="1"/>
    <col min="9" max="9" width="13.5" style="3" customWidth="1"/>
    <col min="10" max="10" width="14.83203125" style="3" customWidth="1"/>
    <col min="11" max="11" width="27.1640625" style="2" customWidth="1"/>
    <col min="12" max="12" width="15" style="2" bestFit="1" customWidth="1"/>
    <col min="13" max="13" width="8.83203125" style="2"/>
    <col min="14" max="14" width="19.83203125" style="2" customWidth="1"/>
    <col min="15" max="16384" width="8.83203125" style="2"/>
  </cols>
  <sheetData>
    <row r="1" spans="2:10" ht="37" customHeight="1">
      <c r="B1" s="54" t="s">
        <v>71</v>
      </c>
      <c r="C1" s="54"/>
      <c r="D1" s="54"/>
      <c r="E1" s="54"/>
      <c r="F1" s="54"/>
      <c r="G1" s="54"/>
      <c r="H1" s="54"/>
      <c r="I1" s="54"/>
      <c r="J1" s="54"/>
    </row>
    <row r="2" spans="2:10" s="1" customFormat="1" ht="24" customHeight="1">
      <c r="B2" s="4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73</v>
      </c>
      <c r="H2" s="4" t="s">
        <v>80</v>
      </c>
      <c r="I2" s="4" t="s">
        <v>5</v>
      </c>
      <c r="J2" s="4" t="s">
        <v>74</v>
      </c>
    </row>
    <row r="3" spans="2:10" s="1" customFormat="1" ht="28" customHeight="1">
      <c r="B3" s="24"/>
      <c r="C3" s="23"/>
      <c r="D3" s="6"/>
      <c r="E3" s="6" t="s">
        <v>7</v>
      </c>
      <c r="F3" s="23"/>
      <c r="G3" s="23"/>
      <c r="H3" s="6"/>
      <c r="I3" s="23"/>
      <c r="J3" s="23"/>
    </row>
    <row r="4" spans="2:10" s="1" customFormat="1" ht="52" customHeight="1">
      <c r="B4" s="7">
        <v>1</v>
      </c>
      <c r="C4" s="8" t="s">
        <v>84</v>
      </c>
      <c r="D4" s="9"/>
      <c r="E4" s="8" t="s">
        <v>8</v>
      </c>
      <c r="F4" s="7">
        <v>1</v>
      </c>
      <c r="G4" s="7">
        <v>1500</v>
      </c>
      <c r="H4" s="7">
        <v>1</v>
      </c>
      <c r="I4" s="7" t="s">
        <v>9</v>
      </c>
      <c r="J4" s="7">
        <f>F4*G4*H4</f>
        <v>1500</v>
      </c>
    </row>
    <row r="5" spans="2:10" s="1" customFormat="1" ht="52" customHeight="1">
      <c r="B5" s="7">
        <v>2</v>
      </c>
      <c r="C5" s="8" t="s">
        <v>10</v>
      </c>
      <c r="D5" s="9"/>
      <c r="E5" s="8" t="s">
        <v>11</v>
      </c>
      <c r="F5" s="7">
        <v>1</v>
      </c>
      <c r="G5" s="7">
        <v>1000</v>
      </c>
      <c r="H5" s="7">
        <v>1</v>
      </c>
      <c r="I5" s="7" t="s">
        <v>9</v>
      </c>
      <c r="J5" s="7">
        <f>F5*G5*H5</f>
        <v>1000</v>
      </c>
    </row>
    <row r="6" spans="2:10" s="1" customFormat="1" ht="27" customHeight="1">
      <c r="B6" s="24"/>
      <c r="C6" s="23"/>
      <c r="D6" s="6"/>
      <c r="E6" s="6" t="s">
        <v>12</v>
      </c>
      <c r="F6" s="23"/>
      <c r="G6" s="23"/>
      <c r="H6" s="6"/>
      <c r="I6" s="23"/>
      <c r="J6" s="23"/>
    </row>
    <row r="7" spans="2:10" s="1" customFormat="1">
      <c r="B7" s="55" t="s">
        <v>13</v>
      </c>
      <c r="C7" s="55"/>
      <c r="D7" s="56"/>
      <c r="E7" s="55"/>
      <c r="F7" s="56"/>
      <c r="G7" s="56"/>
      <c r="H7" s="56"/>
      <c r="I7" s="56"/>
      <c r="J7" s="4"/>
    </row>
    <row r="8" spans="2:10" s="1" customFormat="1">
      <c r="B8" s="7">
        <v>1</v>
      </c>
      <c r="C8" s="11" t="s">
        <v>14</v>
      </c>
      <c r="D8" s="13"/>
      <c r="E8" s="12"/>
      <c r="F8" s="7">
        <v>1</v>
      </c>
      <c r="G8" s="7">
        <v>6000</v>
      </c>
      <c r="H8" s="22">
        <v>1</v>
      </c>
      <c r="I8" s="7" t="s">
        <v>15</v>
      </c>
      <c r="J8" s="7">
        <f t="shared" ref="J8:J44" si="0">F8*G8*H8</f>
        <v>6000</v>
      </c>
    </row>
    <row r="9" spans="2:10" s="1" customFormat="1">
      <c r="B9" s="7">
        <v>2</v>
      </c>
      <c r="C9" s="11" t="s">
        <v>16</v>
      </c>
      <c r="D9" s="13"/>
      <c r="E9" s="12"/>
      <c r="F9" s="7">
        <v>1</v>
      </c>
      <c r="G9" s="7">
        <v>4500</v>
      </c>
      <c r="H9" s="22">
        <v>1</v>
      </c>
      <c r="I9" s="7" t="s">
        <v>15</v>
      </c>
      <c r="J9" s="7">
        <f t="shared" si="0"/>
        <v>4500</v>
      </c>
    </row>
    <row r="10" spans="2:10" s="1" customFormat="1">
      <c r="B10" s="7">
        <v>3</v>
      </c>
      <c r="C10" s="11" t="s">
        <v>17</v>
      </c>
      <c r="D10" s="7"/>
      <c r="E10" s="12"/>
      <c r="F10" s="7">
        <v>4</v>
      </c>
      <c r="G10" s="7">
        <v>240</v>
      </c>
      <c r="H10" s="22">
        <v>1</v>
      </c>
      <c r="I10" s="7" t="s">
        <v>18</v>
      </c>
      <c r="J10" s="7">
        <f t="shared" si="0"/>
        <v>960</v>
      </c>
    </row>
    <row r="11" spans="2:10" s="1" customFormat="1">
      <c r="B11" s="7">
        <v>4</v>
      </c>
      <c r="C11" s="11" t="s">
        <v>19</v>
      </c>
      <c r="D11" s="7"/>
      <c r="E11" s="12"/>
      <c r="F11" s="7">
        <v>1</v>
      </c>
      <c r="G11" s="7">
        <v>450</v>
      </c>
      <c r="H11" s="22">
        <v>1</v>
      </c>
      <c r="I11" s="7" t="s">
        <v>15</v>
      </c>
      <c r="J11" s="7">
        <f t="shared" si="0"/>
        <v>450</v>
      </c>
    </row>
    <row r="12" spans="2:10" s="1" customFormat="1">
      <c r="B12" s="7">
        <v>5</v>
      </c>
      <c r="C12" s="11" t="s">
        <v>20</v>
      </c>
      <c r="D12" s="7"/>
      <c r="E12" s="12"/>
      <c r="F12" s="7">
        <v>4</v>
      </c>
      <c r="G12" s="7">
        <v>300</v>
      </c>
      <c r="H12" s="22">
        <v>1</v>
      </c>
      <c r="I12" s="7" t="s">
        <v>15</v>
      </c>
      <c r="J12" s="7">
        <f t="shared" si="0"/>
        <v>1200</v>
      </c>
    </row>
    <row r="13" spans="2:10" s="1" customFormat="1">
      <c r="B13" s="4" t="s">
        <v>21</v>
      </c>
      <c r="C13" s="10"/>
      <c r="D13" s="4"/>
      <c r="E13" s="10"/>
      <c r="F13" s="4"/>
      <c r="G13" s="4"/>
      <c r="H13" s="22"/>
      <c r="I13" s="4"/>
      <c r="J13" s="7">
        <f t="shared" si="0"/>
        <v>0</v>
      </c>
    </row>
    <row r="14" spans="2:10" s="1" customFormat="1">
      <c r="B14" s="7">
        <v>1</v>
      </c>
      <c r="C14" s="11" t="s">
        <v>22</v>
      </c>
      <c r="D14" s="7"/>
      <c r="E14" s="11"/>
      <c r="F14" s="7">
        <v>4</v>
      </c>
      <c r="G14" s="7">
        <v>600</v>
      </c>
      <c r="H14" s="22">
        <v>1</v>
      </c>
      <c r="I14" s="7" t="s">
        <v>23</v>
      </c>
      <c r="J14" s="7">
        <f t="shared" si="0"/>
        <v>2400</v>
      </c>
    </row>
    <row r="15" spans="2:10" s="1" customFormat="1">
      <c r="B15" s="7">
        <v>2</v>
      </c>
      <c r="C15" s="11" t="s">
        <v>24</v>
      </c>
      <c r="D15" s="7"/>
      <c r="E15" s="11"/>
      <c r="F15" s="7">
        <v>2</v>
      </c>
      <c r="G15" s="7">
        <v>800</v>
      </c>
      <c r="H15" s="22">
        <v>1</v>
      </c>
      <c r="I15" s="7" t="s">
        <v>23</v>
      </c>
      <c r="J15" s="7">
        <f t="shared" si="0"/>
        <v>1600</v>
      </c>
    </row>
    <row r="16" spans="2:10" s="1" customFormat="1">
      <c r="B16" s="7">
        <v>3</v>
      </c>
      <c r="C16" s="11" t="s">
        <v>25</v>
      </c>
      <c r="D16" s="7"/>
      <c r="E16" s="11"/>
      <c r="F16" s="7">
        <v>1</v>
      </c>
      <c r="G16" s="7">
        <v>1500</v>
      </c>
      <c r="H16" s="22">
        <v>1</v>
      </c>
      <c r="I16" s="7" t="s">
        <v>23</v>
      </c>
      <c r="J16" s="7">
        <f t="shared" si="0"/>
        <v>1500</v>
      </c>
    </row>
    <row r="17" spans="2:10" s="1" customFormat="1">
      <c r="B17" s="7">
        <v>4</v>
      </c>
      <c r="C17" s="11" t="s">
        <v>26</v>
      </c>
      <c r="D17" s="7"/>
      <c r="E17" s="11"/>
      <c r="F17" s="7">
        <v>2</v>
      </c>
      <c r="G17" s="7">
        <v>500</v>
      </c>
      <c r="H17" s="22">
        <v>1</v>
      </c>
      <c r="I17" s="7" t="s">
        <v>15</v>
      </c>
      <c r="J17" s="7">
        <f t="shared" si="0"/>
        <v>1000</v>
      </c>
    </row>
    <row r="18" spans="2:10" s="1" customFormat="1">
      <c r="B18" s="7">
        <v>5</v>
      </c>
      <c r="C18" s="11" t="s">
        <v>27</v>
      </c>
      <c r="D18" s="7"/>
      <c r="E18" s="11"/>
      <c r="F18" s="7">
        <v>1</v>
      </c>
      <c r="G18" s="7">
        <v>1500</v>
      </c>
      <c r="H18" s="22">
        <v>1</v>
      </c>
      <c r="I18" s="7" t="s">
        <v>15</v>
      </c>
      <c r="J18" s="7">
        <f t="shared" si="0"/>
        <v>1500</v>
      </c>
    </row>
    <row r="19" spans="2:10" s="1" customFormat="1">
      <c r="B19" s="7">
        <v>6</v>
      </c>
      <c r="C19" s="11" t="s">
        <v>28</v>
      </c>
      <c r="D19" s="7"/>
      <c r="E19" s="11"/>
      <c r="F19" s="7">
        <v>8</v>
      </c>
      <c r="G19" s="7">
        <v>300</v>
      </c>
      <c r="H19" s="22">
        <v>1</v>
      </c>
      <c r="I19" s="7" t="s">
        <v>23</v>
      </c>
      <c r="J19" s="7">
        <f t="shared" si="0"/>
        <v>2400</v>
      </c>
    </row>
    <row r="20" spans="2:10" s="1" customFormat="1">
      <c r="B20" s="7">
        <v>7</v>
      </c>
      <c r="C20" s="11" t="s">
        <v>29</v>
      </c>
      <c r="D20" s="7"/>
      <c r="E20" s="11"/>
      <c r="F20" s="7">
        <v>1</v>
      </c>
      <c r="G20" s="7">
        <v>350</v>
      </c>
      <c r="H20" s="22">
        <v>1</v>
      </c>
      <c r="I20" s="7" t="s">
        <v>23</v>
      </c>
      <c r="J20" s="7">
        <f t="shared" si="0"/>
        <v>350</v>
      </c>
    </row>
    <row r="21" spans="2:10" s="1" customFormat="1">
      <c r="B21" s="7">
        <v>8</v>
      </c>
      <c r="C21" s="11" t="s">
        <v>30</v>
      </c>
      <c r="D21" s="7"/>
      <c r="E21" s="11"/>
      <c r="F21" s="7">
        <v>2</v>
      </c>
      <c r="G21" s="7">
        <v>280</v>
      </c>
      <c r="H21" s="22">
        <v>1</v>
      </c>
      <c r="I21" s="7" t="s">
        <v>15</v>
      </c>
      <c r="J21" s="7">
        <f t="shared" si="0"/>
        <v>560</v>
      </c>
    </row>
    <row r="22" spans="2:10" s="1" customFormat="1">
      <c r="B22" s="7">
        <v>9</v>
      </c>
      <c r="C22" s="11" t="s">
        <v>20</v>
      </c>
      <c r="D22" s="7"/>
      <c r="E22" s="11"/>
      <c r="F22" s="7">
        <v>1</v>
      </c>
      <c r="G22" s="7">
        <v>300</v>
      </c>
      <c r="H22" s="22">
        <v>1</v>
      </c>
      <c r="I22" s="7" t="s">
        <v>15</v>
      </c>
      <c r="J22" s="7">
        <f t="shared" si="0"/>
        <v>300</v>
      </c>
    </row>
    <row r="23" spans="2:10" s="1" customFormat="1">
      <c r="B23" s="4" t="s">
        <v>31</v>
      </c>
      <c r="C23" s="10"/>
      <c r="D23" s="4"/>
      <c r="E23" s="10"/>
      <c r="F23" s="4"/>
      <c r="G23" s="4"/>
      <c r="H23" s="22"/>
      <c r="I23" s="4"/>
      <c r="J23" s="7"/>
    </row>
    <row r="24" spans="2:10" s="1" customFormat="1">
      <c r="B24" s="7">
        <v>1</v>
      </c>
      <c r="C24" s="11" t="s">
        <v>32</v>
      </c>
      <c r="D24" s="13"/>
      <c r="E24" s="14"/>
      <c r="F24" s="7">
        <v>20</v>
      </c>
      <c r="G24" s="7">
        <v>300</v>
      </c>
      <c r="H24" s="22">
        <v>1</v>
      </c>
      <c r="I24" s="7" t="s">
        <v>23</v>
      </c>
      <c r="J24" s="7">
        <f t="shared" ref="J24:J28" si="1">F24*G24*H24</f>
        <v>6000</v>
      </c>
    </row>
    <row r="25" spans="2:10" s="1" customFormat="1">
      <c r="B25" s="7">
        <v>2</v>
      </c>
      <c r="C25" s="11" t="s">
        <v>33</v>
      </c>
      <c r="D25" s="13"/>
      <c r="E25" s="14"/>
      <c r="F25" s="7">
        <v>20</v>
      </c>
      <c r="G25" s="7">
        <v>250</v>
      </c>
      <c r="H25" s="22">
        <v>1</v>
      </c>
      <c r="I25" s="7" t="s">
        <v>23</v>
      </c>
      <c r="J25" s="7">
        <f t="shared" si="1"/>
        <v>5000</v>
      </c>
    </row>
    <row r="26" spans="2:10" s="1" customFormat="1">
      <c r="B26" s="7">
        <v>3</v>
      </c>
      <c r="C26" s="11" t="s">
        <v>102</v>
      </c>
      <c r="D26" s="13"/>
      <c r="E26" s="14"/>
      <c r="F26" s="7">
        <v>8</v>
      </c>
      <c r="G26" s="7">
        <v>250</v>
      </c>
      <c r="H26" s="22">
        <v>1</v>
      </c>
      <c r="I26" s="7" t="s">
        <v>23</v>
      </c>
      <c r="J26" s="7">
        <f t="shared" si="1"/>
        <v>2000</v>
      </c>
    </row>
    <row r="27" spans="2:10" s="1" customFormat="1">
      <c r="B27" s="7">
        <v>4</v>
      </c>
      <c r="C27" s="11" t="s">
        <v>34</v>
      </c>
      <c r="D27" s="13"/>
      <c r="E27" s="14"/>
      <c r="F27" s="7">
        <v>30</v>
      </c>
      <c r="G27" s="7">
        <v>80</v>
      </c>
      <c r="H27" s="22">
        <v>1</v>
      </c>
      <c r="I27" s="7" t="s">
        <v>35</v>
      </c>
      <c r="J27" s="7">
        <f t="shared" si="1"/>
        <v>2400</v>
      </c>
    </row>
    <row r="28" spans="2:10" s="1" customFormat="1">
      <c r="B28" s="7">
        <v>5</v>
      </c>
      <c r="C28" s="11" t="s">
        <v>36</v>
      </c>
      <c r="D28" s="13"/>
      <c r="E28" s="14"/>
      <c r="F28" s="7">
        <v>1</v>
      </c>
      <c r="G28" s="7">
        <v>1500</v>
      </c>
      <c r="H28" s="22">
        <v>1</v>
      </c>
      <c r="I28" s="7" t="s">
        <v>15</v>
      </c>
      <c r="J28" s="7">
        <f t="shared" si="1"/>
        <v>1500</v>
      </c>
    </row>
    <row r="29" spans="2:10" s="1" customFormat="1">
      <c r="B29" s="4" t="s">
        <v>37</v>
      </c>
      <c r="C29" s="10"/>
      <c r="D29" s="4"/>
      <c r="E29" s="10"/>
      <c r="F29" s="4"/>
      <c r="G29" s="4"/>
      <c r="H29" s="22"/>
      <c r="I29" s="4"/>
      <c r="J29" s="7"/>
    </row>
    <row r="30" spans="2:10" s="1" customFormat="1">
      <c r="B30" s="7">
        <v>1</v>
      </c>
      <c r="C30" s="11" t="s">
        <v>38</v>
      </c>
      <c r="D30" s="7"/>
      <c r="E30" s="12"/>
      <c r="F30" s="7">
        <v>72</v>
      </c>
      <c r="G30" s="7">
        <v>230</v>
      </c>
      <c r="H30" s="22">
        <v>1</v>
      </c>
      <c r="I30" s="7" t="s">
        <v>39</v>
      </c>
      <c r="J30" s="7">
        <f t="shared" si="0"/>
        <v>16560</v>
      </c>
    </row>
    <row r="31" spans="2:10" s="1" customFormat="1">
      <c r="B31" s="7">
        <v>2</v>
      </c>
      <c r="C31" s="11" t="s">
        <v>40</v>
      </c>
      <c r="D31" s="7"/>
      <c r="E31" s="12"/>
      <c r="F31" s="7">
        <v>72</v>
      </c>
      <c r="G31" s="7">
        <v>35</v>
      </c>
      <c r="H31" s="22">
        <v>1</v>
      </c>
      <c r="I31" s="7" t="s">
        <v>39</v>
      </c>
      <c r="J31" s="7">
        <f t="shared" si="0"/>
        <v>2520</v>
      </c>
    </row>
    <row r="32" spans="2:10" s="1" customFormat="1">
      <c r="B32" s="7">
        <v>3</v>
      </c>
      <c r="C32" s="11" t="s">
        <v>78</v>
      </c>
      <c r="D32" s="7"/>
      <c r="E32" s="12"/>
      <c r="F32" s="7">
        <v>72</v>
      </c>
      <c r="G32" s="7">
        <v>50</v>
      </c>
      <c r="H32" s="22">
        <v>1</v>
      </c>
      <c r="I32" s="7" t="s">
        <v>79</v>
      </c>
      <c r="J32" s="7">
        <f t="shared" si="0"/>
        <v>3600</v>
      </c>
    </row>
    <row r="33" spans="2:10" s="1" customFormat="1">
      <c r="B33" s="7">
        <v>4</v>
      </c>
      <c r="C33" s="11" t="s">
        <v>75</v>
      </c>
      <c r="D33" s="7"/>
      <c r="E33" s="12"/>
      <c r="F33" s="7">
        <v>1</v>
      </c>
      <c r="G33" s="7">
        <v>3500</v>
      </c>
      <c r="H33" s="22">
        <v>1</v>
      </c>
      <c r="I33" s="7" t="s">
        <v>76</v>
      </c>
      <c r="J33" s="7">
        <f t="shared" si="0"/>
        <v>3500</v>
      </c>
    </row>
    <row r="34" spans="2:10" s="1" customFormat="1">
      <c r="B34" s="7">
        <v>5</v>
      </c>
      <c r="C34" s="11" t="s">
        <v>41</v>
      </c>
      <c r="D34" s="7"/>
      <c r="E34" s="12"/>
      <c r="F34" s="7">
        <v>18</v>
      </c>
      <c r="G34" s="7">
        <v>300</v>
      </c>
      <c r="H34" s="22">
        <v>1</v>
      </c>
      <c r="I34" s="7" t="s">
        <v>35</v>
      </c>
      <c r="J34" s="7">
        <f t="shared" si="0"/>
        <v>5400</v>
      </c>
    </row>
    <row r="35" spans="2:10" s="1" customFormat="1">
      <c r="B35" s="7">
        <v>6</v>
      </c>
      <c r="C35" s="11" t="s">
        <v>101</v>
      </c>
      <c r="D35" s="7"/>
      <c r="E35" s="12"/>
      <c r="F35" s="7">
        <v>30</v>
      </c>
      <c r="G35" s="7">
        <v>350</v>
      </c>
      <c r="H35" s="22">
        <v>1</v>
      </c>
      <c r="I35" s="7" t="s">
        <v>77</v>
      </c>
      <c r="J35" s="7">
        <f t="shared" si="0"/>
        <v>10500</v>
      </c>
    </row>
    <row r="36" spans="2:10" s="1" customFormat="1">
      <c r="B36" s="4" t="s">
        <v>42</v>
      </c>
      <c r="C36" s="10"/>
      <c r="D36" s="4"/>
      <c r="E36" s="10"/>
      <c r="F36" s="4"/>
      <c r="G36" s="4"/>
      <c r="H36" s="22"/>
      <c r="I36" s="4"/>
      <c r="J36" s="7"/>
    </row>
    <row r="37" spans="2:10" s="1" customFormat="1">
      <c r="B37" s="7">
        <v>1</v>
      </c>
      <c r="C37" s="11" t="s">
        <v>43</v>
      </c>
      <c r="D37" s="7"/>
      <c r="E37" s="11"/>
      <c r="F37" s="7">
        <v>4</v>
      </c>
      <c r="G37" s="7">
        <v>500</v>
      </c>
      <c r="H37" s="22">
        <v>1</v>
      </c>
      <c r="I37" s="7" t="s">
        <v>44</v>
      </c>
      <c r="J37" s="7">
        <f t="shared" si="0"/>
        <v>2000</v>
      </c>
    </row>
    <row r="38" spans="2:10" s="1" customFormat="1">
      <c r="B38" s="7">
        <v>2</v>
      </c>
      <c r="C38" s="11" t="s">
        <v>45</v>
      </c>
      <c r="D38" s="7"/>
      <c r="E38" s="11"/>
      <c r="F38" s="7">
        <v>32</v>
      </c>
      <c r="G38" s="7">
        <v>350</v>
      </c>
      <c r="H38" s="22">
        <v>2</v>
      </c>
      <c r="I38" s="7" t="s">
        <v>44</v>
      </c>
      <c r="J38" s="7">
        <f t="shared" si="0"/>
        <v>22400</v>
      </c>
    </row>
    <row r="39" spans="2:10" s="1" customFormat="1">
      <c r="B39" s="7">
        <v>3</v>
      </c>
      <c r="C39" s="11" t="s">
        <v>111</v>
      </c>
      <c r="D39" s="7"/>
      <c r="E39" s="11"/>
      <c r="F39" s="7">
        <v>3</v>
      </c>
      <c r="G39" s="7">
        <v>2000</v>
      </c>
      <c r="H39" s="22">
        <v>2</v>
      </c>
      <c r="I39" s="7" t="s">
        <v>81</v>
      </c>
      <c r="J39" s="7">
        <f t="shared" si="0"/>
        <v>12000</v>
      </c>
    </row>
    <row r="40" spans="2:10" s="1" customFormat="1">
      <c r="B40" s="7">
        <v>4</v>
      </c>
      <c r="C40" s="11" t="s">
        <v>104</v>
      </c>
      <c r="D40" s="7"/>
      <c r="E40" s="11"/>
      <c r="F40" s="7">
        <v>1</v>
      </c>
      <c r="G40" s="7">
        <v>1200</v>
      </c>
      <c r="H40" s="22">
        <v>2</v>
      </c>
      <c r="I40" s="7" t="s">
        <v>103</v>
      </c>
      <c r="J40" s="7">
        <f t="shared" si="0"/>
        <v>2400</v>
      </c>
    </row>
    <row r="41" spans="2:10" s="1" customFormat="1" ht="28" customHeight="1">
      <c r="B41" s="6"/>
      <c r="C41" s="23"/>
      <c r="D41" s="23"/>
      <c r="E41" s="6" t="s">
        <v>46</v>
      </c>
      <c r="F41" s="23"/>
      <c r="G41" s="23"/>
      <c r="H41" s="6"/>
      <c r="I41" s="23"/>
      <c r="J41" s="23"/>
    </row>
    <row r="42" spans="2:10" s="1" customFormat="1">
      <c r="B42" s="15">
        <v>1</v>
      </c>
      <c r="C42" s="16" t="s">
        <v>47</v>
      </c>
      <c r="D42" s="13"/>
      <c r="E42" s="17"/>
      <c r="F42" s="43">
        <v>220</v>
      </c>
      <c r="G42" s="15">
        <v>10</v>
      </c>
      <c r="H42" s="15">
        <v>1</v>
      </c>
      <c r="I42" s="15" t="s">
        <v>48</v>
      </c>
      <c r="J42" s="7">
        <f t="shared" si="0"/>
        <v>2200</v>
      </c>
    </row>
    <row r="43" spans="2:10" s="1" customFormat="1">
      <c r="B43" s="13">
        <v>2</v>
      </c>
      <c r="C43" s="18" t="s">
        <v>49</v>
      </c>
      <c r="D43" s="13"/>
      <c r="E43" s="17"/>
      <c r="F43" s="13">
        <v>50</v>
      </c>
      <c r="G43" s="13">
        <v>10</v>
      </c>
      <c r="H43" s="13">
        <v>1</v>
      </c>
      <c r="I43" s="13" t="s">
        <v>48</v>
      </c>
      <c r="J43" s="7">
        <f t="shared" si="0"/>
        <v>500</v>
      </c>
    </row>
    <row r="44" spans="2:10" s="1" customFormat="1" ht="21" customHeight="1">
      <c r="B44" s="13">
        <v>3</v>
      </c>
      <c r="C44" s="18" t="s">
        <v>50</v>
      </c>
      <c r="D44" s="13"/>
      <c r="E44" s="14"/>
      <c r="F44" s="30">
        <v>0</v>
      </c>
      <c r="G44" s="13">
        <v>10</v>
      </c>
      <c r="H44" s="13">
        <v>1</v>
      </c>
      <c r="I44" s="13" t="s">
        <v>48</v>
      </c>
      <c r="J44" s="7">
        <f t="shared" si="0"/>
        <v>0</v>
      </c>
    </row>
    <row r="45" spans="2:10" s="1" customFormat="1" ht="31" customHeight="1">
      <c r="B45" s="6"/>
      <c r="C45" s="23"/>
      <c r="D45" s="6"/>
      <c r="E45" s="6" t="s">
        <v>51</v>
      </c>
      <c r="F45" s="23"/>
      <c r="G45" s="23"/>
      <c r="H45" s="6"/>
      <c r="I45" s="23"/>
      <c r="J45" s="23"/>
    </row>
    <row r="46" spans="2:10" s="1" customFormat="1" ht="28" customHeight="1">
      <c r="B46" s="13">
        <v>1</v>
      </c>
      <c r="C46" s="18" t="s">
        <v>52</v>
      </c>
      <c r="D46" s="18"/>
      <c r="E46" s="18"/>
      <c r="F46" s="13">
        <v>30</v>
      </c>
      <c r="G46" s="13">
        <v>180</v>
      </c>
      <c r="H46" s="13">
        <v>1</v>
      </c>
      <c r="I46" s="13" t="s">
        <v>39</v>
      </c>
      <c r="J46" s="13">
        <f>F46*G46*H46</f>
        <v>5400</v>
      </c>
    </row>
    <row r="47" spans="2:10" s="1" customFormat="1" ht="28" customHeight="1">
      <c r="B47" s="13">
        <v>2</v>
      </c>
      <c r="C47" s="18" t="s">
        <v>52</v>
      </c>
      <c r="D47" s="18"/>
      <c r="E47" s="18"/>
      <c r="F47" s="13">
        <v>15</v>
      </c>
      <c r="G47" s="13">
        <v>180</v>
      </c>
      <c r="H47" s="13">
        <v>1</v>
      </c>
      <c r="I47" s="13" t="s">
        <v>39</v>
      </c>
      <c r="J47" s="13">
        <f>F47*G47*H47</f>
        <v>2700</v>
      </c>
    </row>
    <row r="48" spans="2:10" s="1" customFormat="1" ht="38">
      <c r="B48" s="13">
        <v>2</v>
      </c>
      <c r="C48" s="32" t="s">
        <v>109</v>
      </c>
      <c r="D48" s="13"/>
      <c r="E48" s="14" t="s">
        <v>110</v>
      </c>
      <c r="F48" s="13">
        <v>1</v>
      </c>
      <c r="G48" s="13">
        <v>7200</v>
      </c>
      <c r="H48" s="13">
        <v>1</v>
      </c>
      <c r="I48" s="13" t="s">
        <v>39</v>
      </c>
      <c r="J48" s="13">
        <f t="shared" ref="J48:J53" si="2">F48*G48*H48</f>
        <v>7200</v>
      </c>
    </row>
    <row r="49" spans="2:11" s="1" customFormat="1">
      <c r="B49" s="13">
        <v>3</v>
      </c>
      <c r="C49" s="18" t="s">
        <v>53</v>
      </c>
      <c r="D49" s="13"/>
      <c r="E49" s="14"/>
      <c r="F49" s="30">
        <v>6</v>
      </c>
      <c r="G49" s="13">
        <v>55</v>
      </c>
      <c r="H49" s="13">
        <v>1</v>
      </c>
      <c r="I49" s="13" t="s">
        <v>48</v>
      </c>
      <c r="J49" s="13">
        <f t="shared" si="2"/>
        <v>330</v>
      </c>
    </row>
    <row r="50" spans="2:11" s="1" customFormat="1">
      <c r="B50" s="13">
        <v>4</v>
      </c>
      <c r="C50" s="18" t="s">
        <v>54</v>
      </c>
      <c r="D50" s="13"/>
      <c r="E50" s="14"/>
      <c r="F50" s="30">
        <v>0</v>
      </c>
      <c r="G50" s="13">
        <v>10</v>
      </c>
      <c r="H50" s="13">
        <v>1</v>
      </c>
      <c r="I50" s="13" t="s">
        <v>48</v>
      </c>
      <c r="J50" s="13">
        <f t="shared" si="2"/>
        <v>0</v>
      </c>
    </row>
    <row r="51" spans="2:11" s="1" customFormat="1" ht="19">
      <c r="B51" s="13">
        <v>5</v>
      </c>
      <c r="C51" s="14" t="s">
        <v>55</v>
      </c>
      <c r="D51" s="13"/>
      <c r="E51" s="14"/>
      <c r="F51" s="44">
        <v>1</v>
      </c>
      <c r="G51" s="44">
        <v>4798</v>
      </c>
      <c r="H51" s="19">
        <v>1</v>
      </c>
      <c r="I51" s="19" t="s">
        <v>48</v>
      </c>
      <c r="J51" s="13">
        <f t="shared" si="2"/>
        <v>4798</v>
      </c>
    </row>
    <row r="52" spans="2:11" s="1" customFormat="1" ht="19">
      <c r="B52" s="13">
        <v>6</v>
      </c>
      <c r="C52" s="14" t="s">
        <v>56</v>
      </c>
      <c r="D52" s="13"/>
      <c r="E52" s="14"/>
      <c r="F52" s="19">
        <v>50</v>
      </c>
      <c r="G52" s="19">
        <v>5</v>
      </c>
      <c r="H52" s="19">
        <v>1</v>
      </c>
      <c r="I52" s="19" t="s">
        <v>48</v>
      </c>
      <c r="J52" s="13">
        <f t="shared" si="2"/>
        <v>250</v>
      </c>
    </row>
    <row r="53" spans="2:11" s="1" customFormat="1" ht="19">
      <c r="B53" s="13">
        <v>7</v>
      </c>
      <c r="C53" s="18" t="s">
        <v>57</v>
      </c>
      <c r="D53" s="13"/>
      <c r="E53" s="14"/>
      <c r="F53" s="30">
        <v>0</v>
      </c>
      <c r="G53" s="13">
        <v>13</v>
      </c>
      <c r="H53" s="13">
        <v>1</v>
      </c>
      <c r="I53" s="19" t="s">
        <v>48</v>
      </c>
      <c r="J53" s="13">
        <f t="shared" si="2"/>
        <v>0</v>
      </c>
    </row>
    <row r="54" spans="2:11" s="1" customFormat="1" ht="19">
      <c r="B54" s="13">
        <v>8</v>
      </c>
      <c r="C54" s="18" t="s">
        <v>70</v>
      </c>
      <c r="D54" s="13"/>
      <c r="E54" s="14"/>
      <c r="F54" s="30">
        <v>1</v>
      </c>
      <c r="G54" s="30">
        <v>5035</v>
      </c>
      <c r="H54" s="13">
        <v>1</v>
      </c>
      <c r="I54" s="19" t="s">
        <v>18</v>
      </c>
      <c r="J54" s="13">
        <f t="shared" ref="J54:J62" si="3">F54*G54*H54</f>
        <v>5035</v>
      </c>
    </row>
    <row r="55" spans="2:11" s="1" customFormat="1">
      <c r="B55" s="13">
        <v>9</v>
      </c>
      <c r="C55" s="18" t="s">
        <v>58</v>
      </c>
      <c r="D55" s="13"/>
      <c r="E55" s="14"/>
      <c r="F55" s="13">
        <v>4</v>
      </c>
      <c r="G55" s="13">
        <v>150</v>
      </c>
      <c r="H55" s="13">
        <v>1</v>
      </c>
      <c r="I55" s="13" t="s">
        <v>48</v>
      </c>
      <c r="J55" s="13">
        <f t="shared" si="3"/>
        <v>600</v>
      </c>
    </row>
    <row r="56" spans="2:11" s="1" customFormat="1">
      <c r="B56" s="13">
        <v>10</v>
      </c>
      <c r="C56" s="20" t="s">
        <v>59</v>
      </c>
      <c r="D56" s="13"/>
      <c r="E56" s="14"/>
      <c r="F56" s="13">
        <v>1</v>
      </c>
      <c r="G56" s="13">
        <v>100</v>
      </c>
      <c r="H56" s="13">
        <v>1</v>
      </c>
      <c r="I56" s="13" t="s">
        <v>48</v>
      </c>
      <c r="J56" s="13">
        <f t="shared" si="3"/>
        <v>100</v>
      </c>
    </row>
    <row r="57" spans="2:11" s="1" customFormat="1">
      <c r="B57" s="13">
        <v>11</v>
      </c>
      <c r="C57" s="18" t="s">
        <v>60</v>
      </c>
      <c r="D57" s="13"/>
      <c r="E57" s="14"/>
      <c r="F57" s="30">
        <v>0</v>
      </c>
      <c r="G57" s="13">
        <v>80</v>
      </c>
      <c r="H57" s="13">
        <v>1</v>
      </c>
      <c r="I57" s="13" t="s">
        <v>48</v>
      </c>
      <c r="J57" s="13">
        <f t="shared" si="3"/>
        <v>0</v>
      </c>
    </row>
    <row r="58" spans="2:11" s="1" customFormat="1">
      <c r="B58" s="13">
        <v>12</v>
      </c>
      <c r="C58" s="18" t="s">
        <v>61</v>
      </c>
      <c r="D58" s="13"/>
      <c r="E58" s="14"/>
      <c r="F58" s="30">
        <v>0</v>
      </c>
      <c r="G58" s="13">
        <v>200</v>
      </c>
      <c r="H58" s="13">
        <v>1</v>
      </c>
      <c r="I58" s="13" t="s">
        <v>18</v>
      </c>
      <c r="J58" s="13">
        <f t="shared" si="3"/>
        <v>0</v>
      </c>
    </row>
    <row r="59" spans="2:11" s="1" customFormat="1">
      <c r="B59" s="13">
        <v>13</v>
      </c>
      <c r="C59" s="18" t="s">
        <v>82</v>
      </c>
      <c r="D59" s="13"/>
      <c r="E59" s="14"/>
      <c r="F59" s="13">
        <v>10</v>
      </c>
      <c r="G59" s="13">
        <v>20</v>
      </c>
      <c r="H59" s="13">
        <v>1</v>
      </c>
      <c r="I59" s="13" t="s">
        <v>18</v>
      </c>
      <c r="J59" s="13">
        <f t="shared" si="3"/>
        <v>200</v>
      </c>
    </row>
    <row r="60" spans="2:11" s="1" customFormat="1">
      <c r="B60" s="13">
        <v>14</v>
      </c>
      <c r="C60" s="18" t="s">
        <v>83</v>
      </c>
      <c r="D60" s="13"/>
      <c r="E60" s="14"/>
      <c r="F60" s="30">
        <v>30</v>
      </c>
      <c r="G60" s="13">
        <v>5</v>
      </c>
      <c r="H60" s="13">
        <v>1</v>
      </c>
      <c r="I60" s="13" t="s">
        <v>18</v>
      </c>
      <c r="J60" s="13">
        <f t="shared" si="3"/>
        <v>150</v>
      </c>
    </row>
    <row r="61" spans="2:11" s="1" customFormat="1">
      <c r="B61" s="13">
        <v>15</v>
      </c>
      <c r="C61" s="18" t="s">
        <v>108</v>
      </c>
      <c r="D61" s="13"/>
      <c r="E61" s="14"/>
      <c r="F61" s="30">
        <v>5</v>
      </c>
      <c r="G61" s="30">
        <v>20</v>
      </c>
      <c r="H61" s="13">
        <v>1</v>
      </c>
      <c r="I61" s="13" t="s">
        <v>72</v>
      </c>
      <c r="J61" s="13">
        <f t="shared" si="3"/>
        <v>100</v>
      </c>
    </row>
    <row r="62" spans="2:11" s="1" customFormat="1" ht="19">
      <c r="B62" s="13">
        <v>16</v>
      </c>
      <c r="C62" s="32" t="s">
        <v>105</v>
      </c>
      <c r="D62" s="30"/>
      <c r="E62" s="33" t="s">
        <v>106</v>
      </c>
      <c r="F62" s="30">
        <v>1</v>
      </c>
      <c r="G62" s="30">
        <v>400</v>
      </c>
      <c r="H62" s="13">
        <v>1</v>
      </c>
      <c r="I62" s="13" t="s">
        <v>72</v>
      </c>
      <c r="J62" s="13">
        <f t="shared" si="3"/>
        <v>400</v>
      </c>
    </row>
    <row r="63" spans="2:11" s="1" customFormat="1" ht="28" customHeight="1">
      <c r="B63" s="6"/>
      <c r="C63" s="23"/>
      <c r="D63" s="6"/>
      <c r="E63" s="6" t="s">
        <v>62</v>
      </c>
      <c r="F63" s="23"/>
      <c r="G63" s="23"/>
      <c r="H63" s="6"/>
      <c r="I63" s="23"/>
      <c r="J63" s="23"/>
    </row>
    <row r="64" spans="2:11" s="1" customFormat="1" ht="19">
      <c r="B64" s="7">
        <v>1</v>
      </c>
      <c r="C64" s="11" t="s">
        <v>63</v>
      </c>
      <c r="D64" s="13"/>
      <c r="E64" s="8" t="s">
        <v>64</v>
      </c>
      <c r="F64" s="9">
        <v>2</v>
      </c>
      <c r="G64" s="9">
        <v>2500</v>
      </c>
      <c r="H64" s="9">
        <v>1.5</v>
      </c>
      <c r="I64" s="7" t="s">
        <v>44</v>
      </c>
      <c r="J64" s="13">
        <f t="shared" ref="J64:J66" si="4">F64*G64*H64</f>
        <v>7500</v>
      </c>
      <c r="K64" s="53"/>
    </row>
    <row r="65" spans="2:12" s="1" customFormat="1" ht="19">
      <c r="B65" s="7">
        <v>2</v>
      </c>
      <c r="C65" s="11" t="s">
        <v>65</v>
      </c>
      <c r="D65" s="13"/>
      <c r="E65" s="8" t="s">
        <v>66</v>
      </c>
      <c r="F65" s="9">
        <v>2</v>
      </c>
      <c r="G65" s="9">
        <v>2500</v>
      </c>
      <c r="H65" s="9">
        <v>1.5</v>
      </c>
      <c r="I65" s="7" t="s">
        <v>44</v>
      </c>
      <c r="J65" s="13">
        <f t="shared" si="4"/>
        <v>7500</v>
      </c>
      <c r="K65" s="53"/>
    </row>
    <row r="66" spans="2:12" ht="19">
      <c r="B66" s="7">
        <v>3</v>
      </c>
      <c r="C66" s="11" t="s">
        <v>67</v>
      </c>
      <c r="D66" s="13"/>
      <c r="E66" s="8" t="s">
        <v>120</v>
      </c>
      <c r="F66" s="9">
        <v>2</v>
      </c>
      <c r="G66" s="9">
        <v>500</v>
      </c>
      <c r="H66" s="9">
        <v>2</v>
      </c>
      <c r="I66" s="7" t="s">
        <v>44</v>
      </c>
      <c r="J66" s="13">
        <f t="shared" si="4"/>
        <v>2000</v>
      </c>
    </row>
    <row r="67" spans="2:12" ht="19">
      <c r="B67" s="7">
        <v>4</v>
      </c>
      <c r="C67" s="42" t="s">
        <v>67</v>
      </c>
      <c r="D67" s="30"/>
      <c r="E67" s="36" t="s">
        <v>121</v>
      </c>
      <c r="F67" s="9">
        <v>2</v>
      </c>
      <c r="G67" s="9">
        <v>500</v>
      </c>
      <c r="H67" s="9">
        <v>1</v>
      </c>
      <c r="I67" s="7" t="s">
        <v>44</v>
      </c>
      <c r="J67" s="13">
        <f t="shared" ref="J67" si="5">F67*G67*H67</f>
        <v>1000</v>
      </c>
    </row>
    <row r="68" spans="2:12" s="1" customFormat="1" ht="28" customHeight="1">
      <c r="B68" s="6"/>
      <c r="C68" s="23"/>
      <c r="D68" s="6"/>
      <c r="E68" s="6" t="s">
        <v>122</v>
      </c>
      <c r="F68" s="23"/>
      <c r="G68" s="23"/>
      <c r="H68" s="6"/>
      <c r="I68" s="23"/>
      <c r="J68" s="23"/>
    </row>
    <row r="69" spans="2:12" s="1" customFormat="1" ht="25" customHeight="1">
      <c r="B69" s="7">
        <v>1</v>
      </c>
      <c r="C69" s="8" t="s">
        <v>86</v>
      </c>
      <c r="D69" s="9"/>
      <c r="E69" s="8"/>
      <c r="F69" s="7">
        <v>1</v>
      </c>
      <c r="G69" s="7">
        <v>3500</v>
      </c>
      <c r="H69" s="7">
        <v>1</v>
      </c>
      <c r="I69" s="7" t="s">
        <v>87</v>
      </c>
      <c r="J69" s="7">
        <f>F69*G69*H69</f>
        <v>3500</v>
      </c>
    </row>
    <row r="70" spans="2:12" s="1" customFormat="1" ht="25" customHeight="1">
      <c r="B70" s="7">
        <v>2</v>
      </c>
      <c r="C70" s="8" t="s">
        <v>93</v>
      </c>
      <c r="D70" s="9"/>
      <c r="E70" s="8"/>
      <c r="F70" s="7">
        <v>1</v>
      </c>
      <c r="G70" s="7">
        <v>98</v>
      </c>
      <c r="H70" s="7">
        <v>1</v>
      </c>
      <c r="I70" s="7" t="s">
        <v>94</v>
      </c>
      <c r="J70" s="7">
        <f t="shared" ref="J70:J78" si="6">F70*G70*H70</f>
        <v>98</v>
      </c>
    </row>
    <row r="71" spans="2:12" s="1" customFormat="1" ht="25" customHeight="1">
      <c r="B71" s="7">
        <v>3</v>
      </c>
      <c r="C71" s="8" t="s">
        <v>95</v>
      </c>
      <c r="D71" s="9"/>
      <c r="E71" s="8"/>
      <c r="F71" s="7">
        <v>150</v>
      </c>
      <c r="G71" s="7">
        <v>6</v>
      </c>
      <c r="H71" s="7">
        <v>1</v>
      </c>
      <c r="I71" s="7" t="s">
        <v>76</v>
      </c>
      <c r="J71" s="7">
        <f t="shared" si="6"/>
        <v>900</v>
      </c>
    </row>
    <row r="72" spans="2:12" s="1" customFormat="1" ht="25" customHeight="1">
      <c r="B72" s="7">
        <v>4</v>
      </c>
      <c r="C72" s="8" t="s">
        <v>96</v>
      </c>
      <c r="D72" s="9"/>
      <c r="E72" s="27"/>
      <c r="F72" s="7">
        <v>150</v>
      </c>
      <c r="G72" s="7">
        <v>2</v>
      </c>
      <c r="H72" s="7">
        <v>1</v>
      </c>
      <c r="I72" s="7" t="s">
        <v>87</v>
      </c>
      <c r="J72" s="7">
        <f t="shared" si="6"/>
        <v>300</v>
      </c>
    </row>
    <row r="73" spans="2:12" s="1" customFormat="1" ht="25" customHeight="1">
      <c r="B73" s="7">
        <v>5</v>
      </c>
      <c r="C73" s="8" t="s">
        <v>97</v>
      </c>
      <c r="D73" s="9"/>
      <c r="E73" s="27" t="s">
        <v>98</v>
      </c>
      <c r="F73" s="31">
        <v>4</v>
      </c>
      <c r="G73" s="7">
        <v>900</v>
      </c>
      <c r="H73" s="7">
        <v>1</v>
      </c>
      <c r="I73" s="7" t="s">
        <v>87</v>
      </c>
      <c r="J73" s="7">
        <f t="shared" si="6"/>
        <v>3600</v>
      </c>
    </row>
    <row r="74" spans="2:12" s="1" customFormat="1" ht="25" customHeight="1">
      <c r="B74" s="7">
        <v>6</v>
      </c>
      <c r="C74" s="8" t="s">
        <v>99</v>
      </c>
      <c r="D74" s="9"/>
      <c r="E74" s="27"/>
      <c r="F74" s="7">
        <v>1</v>
      </c>
      <c r="G74" s="7">
        <v>600</v>
      </c>
      <c r="H74" s="7">
        <v>1</v>
      </c>
      <c r="I74" s="7" t="s">
        <v>100</v>
      </c>
      <c r="J74" s="7">
        <f t="shared" si="6"/>
        <v>600</v>
      </c>
      <c r="L74" s="29"/>
    </row>
    <row r="75" spans="2:12" s="1" customFormat="1" ht="25" customHeight="1">
      <c r="B75" s="7">
        <v>7</v>
      </c>
      <c r="C75" s="36" t="s">
        <v>112</v>
      </c>
      <c r="D75" s="9"/>
      <c r="E75" s="27"/>
      <c r="F75" s="31">
        <v>2</v>
      </c>
      <c r="G75" s="7">
        <v>1148</v>
      </c>
      <c r="H75" s="7">
        <v>1</v>
      </c>
      <c r="I75" s="7" t="s">
        <v>94</v>
      </c>
      <c r="J75" s="7">
        <f t="shared" si="6"/>
        <v>2296</v>
      </c>
      <c r="L75" s="29"/>
    </row>
    <row r="76" spans="2:12" s="1" customFormat="1" ht="25" customHeight="1">
      <c r="B76" s="7">
        <v>8</v>
      </c>
      <c r="C76" s="36" t="s">
        <v>113</v>
      </c>
      <c r="D76" s="9"/>
      <c r="E76" s="27"/>
      <c r="F76" s="31">
        <v>1</v>
      </c>
      <c r="G76" s="7">
        <v>940</v>
      </c>
      <c r="H76" s="7">
        <v>1</v>
      </c>
      <c r="I76" s="7" t="s">
        <v>100</v>
      </c>
      <c r="J76" s="7">
        <f t="shared" si="6"/>
        <v>940</v>
      </c>
      <c r="L76" s="29"/>
    </row>
    <row r="77" spans="2:12" s="1" customFormat="1" ht="25" customHeight="1">
      <c r="B77" s="7">
        <v>9</v>
      </c>
      <c r="C77" s="36" t="s">
        <v>114</v>
      </c>
      <c r="D77" s="9"/>
      <c r="E77" s="27"/>
      <c r="F77" s="31">
        <v>1</v>
      </c>
      <c r="G77" s="7">
        <v>845</v>
      </c>
      <c r="H77" s="7">
        <v>1</v>
      </c>
      <c r="I77" s="7" t="s">
        <v>100</v>
      </c>
      <c r="J77" s="7">
        <f t="shared" si="6"/>
        <v>845</v>
      </c>
      <c r="L77" s="29"/>
    </row>
    <row r="78" spans="2:12" s="1" customFormat="1" ht="25" customHeight="1">
      <c r="B78" s="7">
        <v>10</v>
      </c>
      <c r="C78" s="36" t="s">
        <v>107</v>
      </c>
      <c r="D78" s="9"/>
      <c r="E78" s="27"/>
      <c r="F78" s="31">
        <v>1</v>
      </c>
      <c r="G78" s="7">
        <v>800</v>
      </c>
      <c r="H78" s="7">
        <v>1</v>
      </c>
      <c r="I78" s="7" t="s">
        <v>100</v>
      </c>
      <c r="J78" s="7">
        <f t="shared" si="6"/>
        <v>800</v>
      </c>
      <c r="L78" s="29"/>
    </row>
    <row r="79" spans="2:12" s="1" customFormat="1" ht="25" customHeight="1">
      <c r="B79" s="7">
        <v>11</v>
      </c>
      <c r="C79" s="36" t="s">
        <v>125</v>
      </c>
      <c r="D79" s="9"/>
      <c r="E79" s="27" t="s">
        <v>126</v>
      </c>
      <c r="F79" s="31">
        <v>1</v>
      </c>
      <c r="G79" s="7">
        <v>80</v>
      </c>
      <c r="H79" s="7">
        <v>1</v>
      </c>
      <c r="I79" s="7" t="s">
        <v>100</v>
      </c>
      <c r="J79" s="7">
        <f t="shared" ref="J79:J81" si="7">F79*G79*H79</f>
        <v>80</v>
      </c>
      <c r="L79" s="29"/>
    </row>
    <row r="80" spans="2:12" s="1" customFormat="1" ht="25" customHeight="1">
      <c r="B80" s="7">
        <v>12</v>
      </c>
      <c r="C80" s="36" t="s">
        <v>127</v>
      </c>
      <c r="D80" s="9"/>
      <c r="E80" s="27"/>
      <c r="F80" s="31">
        <v>1</v>
      </c>
      <c r="G80" s="7">
        <v>147</v>
      </c>
      <c r="H80" s="7">
        <v>1</v>
      </c>
      <c r="I80" s="7" t="s">
        <v>94</v>
      </c>
      <c r="J80" s="7">
        <f t="shared" si="7"/>
        <v>147</v>
      </c>
      <c r="L80" s="29"/>
    </row>
    <row r="81" spans="2:12" s="1" customFormat="1" ht="25" customHeight="1">
      <c r="B81" s="7">
        <v>13</v>
      </c>
      <c r="C81" s="36" t="s">
        <v>128</v>
      </c>
      <c r="D81" s="9"/>
      <c r="E81" s="27"/>
      <c r="F81" s="31">
        <v>1</v>
      </c>
      <c r="G81" s="7">
        <v>1800</v>
      </c>
      <c r="H81" s="7">
        <v>1</v>
      </c>
      <c r="I81" s="7" t="s">
        <v>94</v>
      </c>
      <c r="J81" s="7">
        <f t="shared" si="7"/>
        <v>1800</v>
      </c>
      <c r="L81" s="29"/>
    </row>
    <row r="82" spans="2:12" ht="30" customHeight="1">
      <c r="B82" s="13"/>
      <c r="C82" s="21"/>
      <c r="D82" s="13"/>
      <c r="E82" s="21"/>
      <c r="F82" s="49" t="s">
        <v>68</v>
      </c>
      <c r="G82" s="49"/>
      <c r="H82" s="49"/>
      <c r="I82" s="49"/>
      <c r="J82" s="25">
        <f>SUM(J4:J81)</f>
        <v>188869</v>
      </c>
    </row>
    <row r="83" spans="2:12" ht="30" customHeight="1">
      <c r="B83" s="13"/>
      <c r="C83" s="21"/>
      <c r="D83" s="13"/>
      <c r="E83" s="21"/>
      <c r="F83" s="50" t="s">
        <v>91</v>
      </c>
      <c r="G83" s="51"/>
      <c r="H83" s="51"/>
      <c r="I83" s="52"/>
      <c r="J83" s="25">
        <f>J82*10%</f>
        <v>18886.900000000001</v>
      </c>
      <c r="L83" s="28"/>
    </row>
    <row r="84" spans="2:12" ht="30" customHeight="1">
      <c r="B84" s="13"/>
      <c r="C84" s="21"/>
      <c r="D84" s="13"/>
      <c r="E84" s="21"/>
      <c r="F84" s="49" t="s">
        <v>92</v>
      </c>
      <c r="G84" s="49"/>
      <c r="H84" s="49"/>
      <c r="I84" s="49"/>
      <c r="J84" s="35">
        <f>(J82+J83)*6%</f>
        <v>12465.353999999999</v>
      </c>
    </row>
    <row r="85" spans="2:12" ht="30" customHeight="1">
      <c r="B85" s="13"/>
      <c r="C85" s="21"/>
      <c r="D85" s="13"/>
      <c r="E85" s="21"/>
      <c r="F85" s="49" t="s">
        <v>69</v>
      </c>
      <c r="G85" s="49"/>
      <c r="H85" s="49"/>
      <c r="I85" s="49"/>
      <c r="J85" s="35">
        <f>J82+J83+J84</f>
        <v>220221.25399999999</v>
      </c>
    </row>
  </sheetData>
  <mergeCells count="7">
    <mergeCell ref="F85:I85"/>
    <mergeCell ref="F83:I83"/>
    <mergeCell ref="K64:K65"/>
    <mergeCell ref="B1:J1"/>
    <mergeCell ref="B7:I7"/>
    <mergeCell ref="F82:I82"/>
    <mergeCell ref="F84:I84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F968-04AA-1244-9DEB-C1111611D516}">
  <dimension ref="B1:K14"/>
  <sheetViews>
    <sheetView zoomScale="83" workbookViewId="0">
      <selection activeCell="E24" sqref="E24"/>
    </sheetView>
  </sheetViews>
  <sheetFormatPr baseColWidth="10" defaultColWidth="8.83203125" defaultRowHeight="18"/>
  <cols>
    <col min="1" max="1" width="4.5" style="3" customWidth="1"/>
    <col min="2" max="2" width="8.83203125" style="3"/>
    <col min="3" max="3" width="26.5" style="3" customWidth="1"/>
    <col min="4" max="4" width="12.83203125" style="3" customWidth="1"/>
    <col min="5" max="5" width="52.1640625" style="3" customWidth="1"/>
    <col min="6" max="6" width="16.6640625" style="3" customWidth="1"/>
    <col min="7" max="7" width="18" style="3" customWidth="1"/>
    <col min="8" max="8" width="14.5" style="3" customWidth="1"/>
    <col min="9" max="9" width="13.5" style="3" customWidth="1"/>
    <col min="10" max="10" width="15.6640625" style="3" customWidth="1"/>
    <col min="11" max="11" width="14.33203125" style="3" customWidth="1"/>
    <col min="12" max="16384" width="8.83203125" style="3"/>
  </cols>
  <sheetData>
    <row r="1" spans="2:11" ht="37" customHeight="1">
      <c r="B1" s="54" t="s">
        <v>90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ht="24" customHeight="1">
      <c r="B2" s="4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73</v>
      </c>
      <c r="H2" s="4" t="s">
        <v>80</v>
      </c>
      <c r="I2" s="4" t="s">
        <v>5</v>
      </c>
      <c r="J2" s="4" t="s">
        <v>74</v>
      </c>
      <c r="K2" s="4" t="s">
        <v>6</v>
      </c>
    </row>
    <row r="3" spans="2:11" ht="28" customHeight="1">
      <c r="B3" s="24"/>
      <c r="C3" s="6"/>
      <c r="D3" s="6"/>
      <c r="E3" s="6" t="s">
        <v>7</v>
      </c>
      <c r="F3" s="6"/>
      <c r="G3" s="6"/>
      <c r="H3" s="6"/>
      <c r="I3" s="6"/>
      <c r="J3" s="6"/>
      <c r="K3" s="6"/>
    </row>
    <row r="4" spans="2:11" ht="45" customHeight="1">
      <c r="B4" s="7">
        <v>1</v>
      </c>
      <c r="C4" s="8" t="s">
        <v>89</v>
      </c>
      <c r="D4" s="9"/>
      <c r="E4" s="8" t="s">
        <v>8</v>
      </c>
      <c r="F4" s="7">
        <v>1</v>
      </c>
      <c r="G4" s="7">
        <v>1000</v>
      </c>
      <c r="H4" s="7">
        <v>1</v>
      </c>
      <c r="I4" s="7" t="s">
        <v>9</v>
      </c>
      <c r="J4" s="7">
        <f>F4*G4*H4</f>
        <v>1000</v>
      </c>
      <c r="K4" s="7"/>
    </row>
    <row r="5" spans="2:11" ht="45" customHeight="1">
      <c r="B5" s="7">
        <v>2</v>
      </c>
      <c r="C5" s="8" t="s">
        <v>10</v>
      </c>
      <c r="D5" s="9"/>
      <c r="E5" s="8" t="s">
        <v>11</v>
      </c>
      <c r="F5" s="7">
        <v>1</v>
      </c>
      <c r="G5" s="7">
        <v>1000</v>
      </c>
      <c r="H5" s="7">
        <v>1</v>
      </c>
      <c r="I5" s="7" t="s">
        <v>9</v>
      </c>
      <c r="J5" s="7">
        <f>F5*G5*H5</f>
        <v>1000</v>
      </c>
      <c r="K5" s="7"/>
    </row>
    <row r="6" spans="2:11" ht="28" customHeight="1">
      <c r="B6" s="6"/>
      <c r="C6" s="26"/>
      <c r="D6" s="6"/>
      <c r="E6" s="6" t="s">
        <v>62</v>
      </c>
      <c r="F6" s="6"/>
      <c r="G6" s="6"/>
      <c r="H6" s="6"/>
      <c r="I6" s="6"/>
      <c r="J6" s="6"/>
      <c r="K6" s="6"/>
    </row>
    <row r="7" spans="2:11" ht="28" customHeight="1">
      <c r="B7" s="7">
        <v>1</v>
      </c>
      <c r="C7" s="11" t="s">
        <v>85</v>
      </c>
      <c r="D7" s="13"/>
      <c r="E7" s="8" t="s">
        <v>123</v>
      </c>
      <c r="F7" s="34">
        <v>1</v>
      </c>
      <c r="G7" s="9">
        <v>500</v>
      </c>
      <c r="H7" s="9">
        <v>2</v>
      </c>
      <c r="I7" s="7" t="s">
        <v>44</v>
      </c>
      <c r="J7" s="13">
        <f t="shared" ref="J7:J10" si="0">F7*G7*H7</f>
        <v>1000</v>
      </c>
      <c r="K7" s="13"/>
    </row>
    <row r="8" spans="2:11" ht="28" customHeight="1">
      <c r="B8" s="7">
        <v>2</v>
      </c>
      <c r="C8" s="11" t="s">
        <v>88</v>
      </c>
      <c r="D8" s="13"/>
      <c r="E8" s="8" t="s">
        <v>124</v>
      </c>
      <c r="F8" s="34">
        <v>1</v>
      </c>
      <c r="G8" s="9">
        <v>2000</v>
      </c>
      <c r="H8" s="9">
        <v>1</v>
      </c>
      <c r="I8" s="7" t="s">
        <v>44</v>
      </c>
      <c r="J8" s="13">
        <f t="shared" si="0"/>
        <v>2000</v>
      </c>
      <c r="K8" s="13"/>
    </row>
    <row r="9" spans="2:11" s="1" customFormat="1" ht="25" customHeight="1">
      <c r="B9" s="7">
        <v>3</v>
      </c>
      <c r="C9" s="8" t="s">
        <v>95</v>
      </c>
      <c r="D9" s="9"/>
      <c r="E9" s="8"/>
      <c r="F9" s="7">
        <v>50</v>
      </c>
      <c r="G9" s="7">
        <v>6</v>
      </c>
      <c r="H9" s="7">
        <v>1</v>
      </c>
      <c r="I9" s="7" t="s">
        <v>76</v>
      </c>
      <c r="J9" s="13">
        <f t="shared" si="0"/>
        <v>300</v>
      </c>
      <c r="K9" s="7"/>
    </row>
    <row r="10" spans="2:11" s="1" customFormat="1" ht="25" customHeight="1">
      <c r="B10" s="7">
        <v>4</v>
      </c>
      <c r="C10" s="8" t="s">
        <v>96</v>
      </c>
      <c r="D10" s="9"/>
      <c r="E10" s="8"/>
      <c r="F10" s="7">
        <v>50</v>
      </c>
      <c r="G10" s="7">
        <v>2</v>
      </c>
      <c r="H10" s="7">
        <v>1</v>
      </c>
      <c r="I10" s="7" t="s">
        <v>72</v>
      </c>
      <c r="J10" s="13">
        <f t="shared" si="0"/>
        <v>100</v>
      </c>
      <c r="K10" s="7"/>
    </row>
    <row r="11" spans="2:11" ht="28" customHeight="1">
      <c r="B11" s="13"/>
      <c r="C11" s="13"/>
      <c r="D11" s="13"/>
      <c r="E11" s="13"/>
      <c r="F11" s="49" t="s">
        <v>68</v>
      </c>
      <c r="G11" s="49"/>
      <c r="H11" s="49"/>
      <c r="I11" s="49"/>
      <c r="J11" s="25">
        <f>SUM(J4:J10)</f>
        <v>5400</v>
      </c>
      <c r="K11" s="13"/>
    </row>
    <row r="12" spans="2:11" ht="28" customHeight="1">
      <c r="B12" s="13"/>
      <c r="C12" s="13"/>
      <c r="D12" s="13"/>
      <c r="E12" s="13"/>
      <c r="F12" s="50" t="s">
        <v>91</v>
      </c>
      <c r="G12" s="51"/>
      <c r="H12" s="51"/>
      <c r="I12" s="52"/>
      <c r="J12" s="25">
        <f>J11*10%</f>
        <v>540</v>
      </c>
      <c r="K12" s="13"/>
    </row>
    <row r="13" spans="2:11" ht="28" customHeight="1">
      <c r="B13" s="13"/>
      <c r="C13" s="13"/>
      <c r="D13" s="13"/>
      <c r="E13" s="13"/>
      <c r="F13" s="49" t="s">
        <v>92</v>
      </c>
      <c r="G13" s="49"/>
      <c r="H13" s="49"/>
      <c r="I13" s="49"/>
      <c r="J13" s="25">
        <f>(J11+J12)*6%</f>
        <v>356.4</v>
      </c>
      <c r="K13" s="13"/>
    </row>
    <row r="14" spans="2:11" ht="28" customHeight="1">
      <c r="B14" s="13"/>
      <c r="C14" s="13"/>
      <c r="D14" s="13"/>
      <c r="E14" s="13"/>
      <c r="F14" s="49" t="s">
        <v>69</v>
      </c>
      <c r="G14" s="49"/>
      <c r="H14" s="49"/>
      <c r="I14" s="49"/>
      <c r="J14" s="25">
        <f>SUM(J11:J13)</f>
        <v>6296.4</v>
      </c>
      <c r="K14" s="13"/>
    </row>
  </sheetData>
  <mergeCells count="5">
    <mergeCell ref="B1:K1"/>
    <mergeCell ref="F11:I11"/>
    <mergeCell ref="F13:I13"/>
    <mergeCell ref="F14:I14"/>
    <mergeCell ref="F12:I1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天津</vt:lpstr>
      <vt:lpstr>南昌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2024-03-27T16:44:00Z</dcterms:created>
  <dcterms:modified xsi:type="dcterms:W3CDTF">2024-10-21T07:57:20Z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D3D5441329404D3C9E1B079B9D25C23D_13</vt:lpwstr>
  </property>
  <property fmtid="{D5CDD505-2E9C-101B-9397-08002B2CF9AE}" pid="3" name="KSOProductBuildVer">
    <vt:lpwstr>2052-12.1.0.16250</vt:lpwstr>
  </property>
</Properties>
</file>