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10" r:id="rId2"/>
    <sheet name="Sheet5" sheetId="13" r:id="rId3"/>
    <sheet name="Sheet6" sheetId="14" r:id="rId4"/>
    <sheet name="Sheet7" sheetId="15" r:id="rId5"/>
  </sheets>
  <definedNames>
    <definedName name="_xlnm._FilterDatabase" localSheetId="0" hidden="1">Sheet1!$C$1:$I$53</definedName>
    <definedName name="_xlnm.Print_Area" localSheetId="0">Sheet1!$A$1:$J$53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<sst xmlns="http://schemas.openxmlformats.org/spreadsheetml/2006/main" count="76" uniqueCount="69">
  <si>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</si>
  <si>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</si>
  <si>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</si>
  <si>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</si>
  <si>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</si>
  <si>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</si>
  <si>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</si>
  <si>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</si>
  <si>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</si>
  <si>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</si>
  <si>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</si>
  <si>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</si>
  <si>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</si>
  <si>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</si>
  <si>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</si>
  <si>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</si>
  <si>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</si>
  <si>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</si>
  <si>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</si>
  <si>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</si>
  <si>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</si>
  <si>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</si>
  <si>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</si>
  <si>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陶喆团队活动日剧场点餐</t>
  </si>
  <si>
    <t>需提供刷卡联、菜单（小票）</t>
  </si>
  <si>
    <t>汪聪团队彩排 咖啡</t>
  </si>
  <si>
    <t>字节李丹妮、奉瑜剧场点餐</t>
  </si>
  <si>
    <t>字节杨凌星等剧场咖啡</t>
  </si>
  <si>
    <t>逄勃酒店工作间点餐</t>
  </si>
  <si>
    <t>逄勃酒店工作间咖啡</t>
  </si>
  <si>
    <t>15日剧场抖音工作间10份外卖加餐</t>
  </si>
  <si>
    <t>活动餐费合计</t>
  </si>
  <si>
    <t>现场采买费用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</si>
  <si>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</si>
  <si>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</si>
  <si>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</si>
  <si>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</si>
  <si>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</si>
  <si>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kt板制作</t>
  </si>
  <si>
    <t>发光手举牌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</si>
  <si>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</si>
  <si>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</si>
  <si>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</si>
  <si>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</si>
  <si>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</si>
  <si>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</si>
  <si>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</si>
  <si>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</si>
  <si>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对讲机租赁</t>
  </si>
  <si>
    <t>发短信费用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</si>
  <si>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</si>
  <si>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</si>
  <si>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</si>
  <si>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</si>
  <si>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</si>
  <si>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</si>
  <si>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</si>
  <si>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</si>
  <si>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</si>
  <si>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</si>
  <si>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</si>
  <si>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</si>
  <si>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</si>
  <si>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给字节闪送纸样</t>
  </si>
  <si>
    <t>给张迪闪送纸样</t>
  </si>
  <si>
    <t>土桥</t>
  </si>
  <si>
    <t>家-瑞辰</t>
  </si>
  <si>
    <t>背景板、kt版制作</t>
  </si>
  <si>
    <t>床旗+抱枕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</si>
</sst>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right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178" fontId="7" fillId="7" borderId="1" xfId="0" applyNumberFormat="1" applyFont="1" applyFill="1" applyBorder="1" applyAlignment="1">
      <alignment horizontal="center" vertical="center"/>
    </xf>
    <xf numFmtId="178" fontId="7" fillId="7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6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1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7.png"/><Relationship Id="rId4" Type="http://schemas.openxmlformats.org/officeDocument/2006/relationships/image" Target="../media/image16.jpeg"/><Relationship Id="rId3" Type="http://schemas.openxmlformats.org/officeDocument/2006/relationships/image" Target="../media/image15.jpe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23.jpeg"/><Relationship Id="rId4" Type="http://schemas.openxmlformats.org/officeDocument/2006/relationships/image" Target="../media/image22.jpeg"/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</xdr:colOff>
      <xdr:row>22</xdr:row>
      <xdr:rowOff>76200</xdr:rowOff>
    </xdr:from>
    <xdr:to>
      <xdr:col>2</xdr:col>
      <xdr:colOff>10795</xdr:colOff>
      <xdr:row>33</xdr:row>
      <xdr:rowOff>187960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670" y="6108700"/>
          <a:ext cx="2910205" cy="304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22</xdr:row>
      <xdr:rowOff>95250</xdr:rowOff>
    </xdr:from>
    <xdr:to>
      <xdr:col>6</xdr:col>
      <xdr:colOff>83820</xdr:colOff>
      <xdr:row>33</xdr:row>
      <xdr:rowOff>215900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068955" y="6127750"/>
          <a:ext cx="2988945" cy="305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9525</xdr:rowOff>
    </xdr:from>
    <xdr:to>
      <xdr:col>1</xdr:col>
      <xdr:colOff>1577340</xdr:colOff>
      <xdr:row>58</xdr:row>
      <xdr:rowOff>128905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5" y="12976225"/>
          <a:ext cx="2186305" cy="278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1516380</xdr:colOff>
      <xdr:row>47</xdr:row>
      <xdr:rowOff>123825</xdr:rowOff>
    </xdr:from>
    <xdr:to>
      <xdr:col>11</xdr:col>
      <xdr:colOff>15240</xdr:colOff>
      <xdr:row>64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125980" y="12823825"/>
          <a:ext cx="6911340" cy="460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150495</xdr:colOff>
      <xdr:row>30</xdr:row>
      <xdr:rowOff>264795</xdr:rowOff>
    </xdr:from>
    <xdr:to>
      <xdr:col>1</xdr:col>
      <xdr:colOff>1398270</xdr:colOff>
      <xdr:row>32</xdr:row>
      <xdr:rowOff>74295</xdr:rowOff>
    </xdr:to>
    <xdr:sp>
      <xdr:nvSpPr>
        <xdr:cNvPr id="8" name="矩形 7"/>
        <xdr:cNvSpPr/>
      </xdr:nvSpPr>
      <xdr:spPr>
        <a:xfrm>
          <a:off x="150495" y="8430895"/>
          <a:ext cx="1857375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134620</xdr:colOff>
      <xdr:row>31</xdr:row>
      <xdr:rowOff>39370</xdr:rowOff>
    </xdr:from>
    <xdr:to>
      <xdr:col>4</xdr:col>
      <xdr:colOff>163195</xdr:colOff>
      <xdr:row>32</xdr:row>
      <xdr:rowOff>115570</xdr:rowOff>
    </xdr:to>
    <xdr:sp>
      <xdr:nvSpPr>
        <xdr:cNvPr id="9" name="矩形 8"/>
        <xdr:cNvSpPr/>
      </xdr:nvSpPr>
      <xdr:spPr>
        <a:xfrm>
          <a:off x="3060700" y="8472170"/>
          <a:ext cx="1857375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200025</xdr:colOff>
      <xdr:row>66</xdr:row>
      <xdr:rowOff>114300</xdr:rowOff>
    </xdr:from>
    <xdr:to>
      <xdr:col>16</xdr:col>
      <xdr:colOff>269875</xdr:colOff>
      <xdr:row>73</xdr:row>
      <xdr:rowOff>103505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22105" y="17881600"/>
          <a:ext cx="3117850" cy="185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200025</xdr:colOff>
      <xdr:row>73</xdr:row>
      <xdr:rowOff>152400</xdr:rowOff>
    </xdr:from>
    <xdr:to>
      <xdr:col>16</xdr:col>
      <xdr:colOff>414020</xdr:colOff>
      <xdr:row>87</xdr:row>
      <xdr:rowOff>149860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22105" y="19786600"/>
          <a:ext cx="3261995" cy="373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438150</xdr:colOff>
      <xdr:row>66</xdr:row>
      <xdr:rowOff>47625</xdr:rowOff>
    </xdr:from>
    <xdr:to>
      <xdr:col>21</xdr:col>
      <xdr:colOff>563880</xdr:colOff>
      <xdr:row>79</xdr:row>
      <xdr:rowOff>123825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08230" y="17814925"/>
          <a:ext cx="317373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542925</xdr:colOff>
      <xdr:row>79</xdr:row>
      <xdr:rowOff>85725</xdr:rowOff>
    </xdr:from>
    <xdr:to>
      <xdr:col>23</xdr:col>
      <xdr:colOff>24765</xdr:colOff>
      <xdr:row>87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613005" y="21320125"/>
          <a:ext cx="3749040" cy="217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93980</xdr:colOff>
      <xdr:row>107</xdr:row>
      <xdr:rowOff>30480</xdr:rowOff>
    </xdr:to>
    <xdr:pic>
      <xdr:nvPicPr>
        <xdr:cNvPr id="17" name="图片 16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609600" y="23901400"/>
          <a:ext cx="241046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78105</xdr:colOff>
      <xdr:row>92</xdr:row>
      <xdr:rowOff>209550</xdr:rowOff>
    </xdr:from>
    <xdr:to>
      <xdr:col>10</xdr:col>
      <xdr:colOff>546735</xdr:colOff>
      <xdr:row>106</xdr:row>
      <xdr:rowOff>165735</xdr:rowOff>
    </xdr:to>
    <xdr:pic>
      <xdr:nvPicPr>
        <xdr:cNvPr id="18" name="图片 17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004185" y="24911050"/>
          <a:ext cx="5955030" cy="368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102870</xdr:colOff>
      <xdr:row>23</xdr:row>
      <xdr:rowOff>140970</xdr:rowOff>
    </xdr:from>
    <xdr:to>
      <xdr:col>10</xdr:col>
      <xdr:colOff>565150</xdr:colOff>
      <xdr:row>32</xdr:row>
      <xdr:rowOff>17780</xdr:rowOff>
    </xdr:to>
    <xdr:pic>
      <xdr:nvPicPr>
        <xdr:cNvPr id="19" name="图片 18" descr="91353aee0a40c66a8428723ef1d6aea"/>
        <xdr:cNvPicPr>
          <a:picLocks noChangeAspect="1"/>
        </xdr:cNvPicPr>
      </xdr:nvPicPr>
      <xdr:blipFill>
        <a:blip r:embed="rId12"/>
        <a:srcRect t="30114" b="34564"/>
        <a:stretch>
          <a:fillRect/>
        </a:stretch>
      </xdr:blipFill>
      <xdr:spPr>
        <a:xfrm>
          <a:off x="6076950" y="6440170"/>
          <a:ext cx="2900680" cy="2277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320675</xdr:colOff>
      <xdr:row>10</xdr:row>
      <xdr:rowOff>154305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3361055" cy="197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0</xdr:row>
      <xdr:rowOff>635</xdr:rowOff>
    </xdr:from>
    <xdr:to>
      <xdr:col>10</xdr:col>
      <xdr:colOff>381000</xdr:colOff>
      <xdr:row>6</xdr:row>
      <xdr:rowOff>99695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3300" y="635"/>
          <a:ext cx="2933700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14</xdr:row>
      <xdr:rowOff>24765</xdr:rowOff>
    </xdr:from>
    <xdr:to>
      <xdr:col>5</xdr:col>
      <xdr:colOff>445770</xdr:colOff>
      <xdr:row>20</xdr:row>
      <xdr:rowOff>175260</xdr:rowOff>
    </xdr:to>
    <xdr:pic>
      <xdr:nvPicPr>
        <xdr:cNvPr id="4" name="图片 3" descr="f6a34c7a5e0f952b06fa203e6494b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2585085"/>
          <a:ext cx="3493135" cy="12477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9</xdr:row>
      <xdr:rowOff>37465</xdr:rowOff>
    </xdr:from>
    <xdr:to>
      <xdr:col>10</xdr:col>
      <xdr:colOff>73025</xdr:colOff>
      <xdr:row>24</xdr:row>
      <xdr:rowOff>69215</xdr:rowOff>
    </xdr:to>
    <xdr:pic>
      <xdr:nvPicPr>
        <xdr:cNvPr id="5" name="图片 4" descr="26da1d088a373e06abd8bdd01be51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71900" y="1683385"/>
          <a:ext cx="2397125" cy="2774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8</xdr:row>
      <xdr:rowOff>175260</xdr:rowOff>
    </xdr:from>
    <xdr:to>
      <xdr:col>13</xdr:col>
      <xdr:colOff>570865</xdr:colOff>
      <xdr:row>22</xdr:row>
      <xdr:rowOff>137795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48400" y="1638300"/>
          <a:ext cx="2247265" cy="2522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206375</xdr:colOff>
      <xdr:row>25</xdr:row>
      <xdr:rowOff>34290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637155" cy="4598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453390</xdr:colOff>
      <xdr:row>10</xdr:row>
      <xdr:rowOff>26670</xdr:rowOff>
    </xdr:to>
    <xdr:pic>
      <xdr:nvPicPr>
        <xdr:cNvPr id="2" name="图片 1" descr="64c89c2a9ddf593d5e2b331e184d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884170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20</xdr:row>
      <xdr:rowOff>62230</xdr:rowOff>
    </xdr:from>
    <xdr:to>
      <xdr:col>4</xdr:col>
      <xdr:colOff>458470</xdr:colOff>
      <xdr:row>28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3719830"/>
          <a:ext cx="2889250" cy="141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</xdr:row>
      <xdr:rowOff>53340</xdr:rowOff>
    </xdr:from>
    <xdr:to>
      <xdr:col>4</xdr:col>
      <xdr:colOff>457835</xdr:colOff>
      <xdr:row>20</xdr:row>
      <xdr:rowOff>114935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1882140"/>
          <a:ext cx="2888615" cy="189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487680</xdr:colOff>
      <xdr:row>0</xdr:row>
      <xdr:rowOff>635</xdr:rowOff>
    </xdr:from>
    <xdr:to>
      <xdr:col>10</xdr:col>
      <xdr:colOff>102870</xdr:colOff>
      <xdr:row>30</xdr:row>
      <xdr:rowOff>178435</xdr:rowOff>
    </xdr:to>
    <xdr:pic>
      <xdr:nvPicPr>
        <xdr:cNvPr id="5" name="图片 4" descr="ce8882f5ca5ec642b174e4088b6b6f7"/>
        <xdr:cNvPicPr>
          <a:picLocks noChangeAspect="1"/>
        </xdr:cNvPicPr>
      </xdr:nvPicPr>
      <xdr:blipFill>
        <a:blip r:embed="rId4"/>
        <a:srcRect t="17955" b="4091"/>
        <a:stretch>
          <a:fillRect/>
        </a:stretch>
      </xdr:blipFill>
      <xdr:spPr>
        <a:xfrm>
          <a:off x="2926080" y="635"/>
          <a:ext cx="3272790" cy="5664200"/>
        </a:xfrm>
        <a:prstGeom prst="rect">
          <a:avLst/>
        </a:prstGeom>
      </xdr:spPr>
    </xdr:pic>
    <xdr:clientData/>
  </xdr:twoCellAnchor>
  <xdr:twoCellAnchor>
    <xdr:from>
      <xdr:col>1</xdr:col>
      <xdr:colOff>83820</xdr:colOff>
      <xdr:row>48</xdr:row>
      <xdr:rowOff>144780</xdr:rowOff>
    </xdr:from>
    <xdr:to>
      <xdr:col>2</xdr:col>
      <xdr:colOff>480060</xdr:colOff>
      <xdr:row>50</xdr:row>
      <xdr:rowOff>167005</xdr:rowOff>
    </xdr:to>
    <xdr:sp>
      <xdr:nvSpPr>
        <xdr:cNvPr id="7" name="矩形 6"/>
        <xdr:cNvSpPr/>
      </xdr:nvSpPr>
      <xdr:spPr>
        <a:xfrm>
          <a:off x="693420" y="8923020"/>
          <a:ext cx="1005840" cy="38798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10</xdr:col>
      <xdr:colOff>259080</xdr:colOff>
      <xdr:row>0</xdr:row>
      <xdr:rowOff>7620</xdr:rowOff>
    </xdr:from>
    <xdr:to>
      <xdr:col>13</xdr:col>
      <xdr:colOff>273685</xdr:colOff>
      <xdr:row>31</xdr:row>
      <xdr:rowOff>129540</xdr:rowOff>
    </xdr:to>
    <xdr:pic>
      <xdr:nvPicPr>
        <xdr:cNvPr id="8" name="图片 7" descr="0f0cc8b83dffd7d241ed5aabe69f530"/>
        <xdr:cNvPicPr>
          <a:picLocks noChangeAspect="1"/>
        </xdr:cNvPicPr>
      </xdr:nvPicPr>
      <xdr:blipFill>
        <a:blip r:embed="rId5"/>
        <a:srcRect l="31619" t="15985" r="30320" b="16667"/>
        <a:stretch>
          <a:fillRect/>
        </a:stretch>
      </xdr:blipFill>
      <xdr:spPr>
        <a:xfrm>
          <a:off x="6355080" y="7620"/>
          <a:ext cx="1843405" cy="5791200"/>
        </a:xfrm>
        <a:prstGeom prst="rect">
          <a:avLst/>
        </a:prstGeom>
      </xdr:spPr>
    </xdr:pic>
    <xdr:clientData/>
  </xdr:twoCellAnchor>
  <xdr:twoCellAnchor>
    <xdr:from>
      <xdr:col>10</xdr:col>
      <xdr:colOff>350520</xdr:colOff>
      <xdr:row>15</xdr:row>
      <xdr:rowOff>121285</xdr:rowOff>
    </xdr:from>
    <xdr:to>
      <xdr:col>11</xdr:col>
      <xdr:colOff>563880</xdr:colOff>
      <xdr:row>16</xdr:row>
      <xdr:rowOff>106045</xdr:rowOff>
    </xdr:to>
    <xdr:sp>
      <xdr:nvSpPr>
        <xdr:cNvPr id="9" name="矩形 8"/>
        <xdr:cNvSpPr/>
      </xdr:nvSpPr>
      <xdr:spPr>
        <a:xfrm>
          <a:off x="6446520" y="2864485"/>
          <a:ext cx="822960" cy="1676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7"/>
  <sheetViews>
    <sheetView tabSelected="1" zoomScale="80" zoomScaleNormal="80" topLeftCell="A38" workbookViewId="0">
      <selection activeCell="N39" sqref="N39"/>
    </sheetView>
  </sheetViews>
  <sheetFormatPr defaultColWidth="9" defaultRowHeight="21" customHeight="1"/>
  <cols>
    <col min="1" max="1" width="9" style="7"/>
    <col min="2" max="2" width="21.8425925925926" style="5" customWidth="1"/>
    <col min="3" max="3" width="12.1111111111111" style="8"/>
    <col min="4" max="4" width="9" style="9"/>
    <col min="5" max="5" width="13.4907407407407" style="9" customWidth="1"/>
    <col min="6" max="6" width="16.0185185185185" style="9" customWidth="1"/>
    <col min="7" max="7" width="13.3425925925926" style="9" customWidth="1"/>
    <col min="8" max="8" width="18.4537037037037" style="9" customWidth="1"/>
    <col min="9" max="9" width="42.0833333333333" style="7" customWidth="1"/>
    <col min="10" max="10" width="51.962962962963" style="10" customWidth="1"/>
    <col min="11" max="21" width="9" style="11"/>
    <col min="22" max="22" width="9" style="12"/>
    <col min="23" max="16384" width="9" style="5"/>
  </cols>
  <sheetData>
    <row r="1" s="5" customFormat="1" customHeight="1" spans="1:22">
      <c r="A1" s="13"/>
      <c r="B1" s="11"/>
      <c r="C1" s="14"/>
      <c r="D1" s="15"/>
      <c r="E1" s="15"/>
      <c r="F1" s="15"/>
      <c r="G1" s="15"/>
      <c r="H1" s="15"/>
      <c r="I1" s="1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2"/>
    </row>
    <row r="2" s="5" customFormat="1" customHeight="1" spans="1:22">
      <c r="A2" s="13"/>
      <c r="B2" s="11"/>
      <c r="C2" s="16" t="s">
        <v>0</v>
      </c>
      <c r="D2" s="16"/>
      <c r="E2" s="16"/>
      <c r="F2" s="16"/>
      <c r="G2" s="16"/>
      <c r="H2" s="16"/>
      <c r="I2" s="47"/>
      <c r="J2" s="48"/>
      <c r="K2" s="48"/>
      <c r="L2" s="48"/>
      <c r="M2" s="11"/>
      <c r="N2" s="11"/>
      <c r="O2" s="11"/>
      <c r="P2" s="11"/>
      <c r="Q2" s="11"/>
      <c r="R2" s="11"/>
      <c r="S2" s="11"/>
      <c r="T2" s="11"/>
      <c r="U2" s="11"/>
      <c r="V2" s="12"/>
    </row>
    <row r="3" s="5" customFormat="1" customHeight="1" spans="1:22">
      <c r="A3" s="13"/>
      <c r="B3" s="11"/>
      <c r="C3" s="14"/>
      <c r="D3" s="15"/>
      <c r="E3" s="15"/>
      <c r="F3" s="15"/>
      <c r="G3" s="15"/>
      <c r="H3" s="15"/>
      <c r="I3" s="1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</row>
    <row r="4" s="5" customFormat="1" customHeight="1" spans="1:22">
      <c r="A4" s="13"/>
      <c r="B4" s="11"/>
      <c r="C4" s="14"/>
      <c r="D4" s="15"/>
      <c r="E4" s="15"/>
      <c r="F4" s="15"/>
      <c r="G4" s="15"/>
      <c r="H4" s="17" t="s">
        <v>1</v>
      </c>
      <c r="I4" s="44"/>
      <c r="J4" s="4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</row>
    <row r="5" s="5" customFormat="1" customHeight="1" spans="1:22">
      <c r="A5" s="13"/>
      <c r="B5" s="11"/>
      <c r="C5" s="14"/>
      <c r="D5" s="15"/>
      <c r="E5" s="15"/>
      <c r="F5" s="15"/>
      <c r="G5" s="15"/>
      <c r="H5" s="18"/>
      <c r="I5" s="44"/>
      <c r="J5" s="4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</row>
    <row r="6" s="5" customFormat="1" customHeight="1" spans="1:22">
      <c r="A6" s="19" t="s">
        <v>2</v>
      </c>
      <c r="B6" s="20" t="s">
        <v>3</v>
      </c>
      <c r="C6" s="21" t="s">
        <v>4</v>
      </c>
      <c r="D6" s="21"/>
      <c r="E6" s="21"/>
      <c r="F6" s="22" t="s">
        <v>5</v>
      </c>
      <c r="G6" s="22"/>
      <c r="H6" s="22"/>
      <c r="I6" s="50"/>
      <c r="J6" s="20" t="s">
        <v>6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</row>
    <row r="7" s="5" customFormat="1" customHeight="1" spans="1:22">
      <c r="A7" s="19"/>
      <c r="B7" s="20"/>
      <c r="C7" s="23" t="s">
        <v>7</v>
      </c>
      <c r="D7" s="24" t="s">
        <v>8</v>
      </c>
      <c r="E7" s="21" t="s">
        <v>9</v>
      </c>
      <c r="F7" s="22" t="s">
        <v>10</v>
      </c>
      <c r="G7" s="22" t="s">
        <v>11</v>
      </c>
      <c r="H7" s="22" t="s">
        <v>12</v>
      </c>
      <c r="I7" s="50" t="s">
        <v>13</v>
      </c>
      <c r="J7" s="2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="6" customFormat="1" ht="29" customHeight="1" spans="1:22">
      <c r="A8" s="7">
        <v>1</v>
      </c>
      <c r="B8" s="25" t="s">
        <v>14</v>
      </c>
      <c r="C8" s="26">
        <v>0</v>
      </c>
      <c r="D8" s="7">
        <v>0</v>
      </c>
      <c r="E8" s="26">
        <v>0</v>
      </c>
      <c r="F8" s="8">
        <v>0</v>
      </c>
      <c r="G8" s="8">
        <v>0</v>
      </c>
      <c r="H8" s="8">
        <v>0</v>
      </c>
      <c r="I8" s="51"/>
      <c r="J8" s="52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66"/>
    </row>
    <row r="9" s="6" customFormat="1" ht="29" customHeight="1" spans="1:22">
      <c r="A9" s="7"/>
      <c r="B9" s="25"/>
      <c r="C9" s="26"/>
      <c r="D9" s="7"/>
      <c r="E9" s="26"/>
      <c r="F9" s="8">
        <v>0</v>
      </c>
      <c r="G9" s="8">
        <v>0</v>
      </c>
      <c r="H9" s="8">
        <f>F9+G9</f>
        <v>0</v>
      </c>
      <c r="I9" s="51"/>
      <c r="J9" s="52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6"/>
    </row>
    <row r="10" s="6" customFormat="1" ht="29" customHeight="1" spans="1:22">
      <c r="A10" s="27"/>
      <c r="B10" s="28" t="s">
        <v>15</v>
      </c>
      <c r="C10" s="29">
        <f>SUM(C8)</f>
        <v>0</v>
      </c>
      <c r="D10" s="29">
        <f>SUM(D8)</f>
        <v>0</v>
      </c>
      <c r="E10" s="29">
        <f>SUM(E8)</f>
        <v>0</v>
      </c>
      <c r="F10" s="29">
        <f>SUM(F8:F9)</f>
        <v>0</v>
      </c>
      <c r="G10" s="29">
        <f>SUM(G8+G9)</f>
        <v>0</v>
      </c>
      <c r="H10" s="29">
        <f>SUM(H8:H9)</f>
        <v>0</v>
      </c>
      <c r="I10" s="53"/>
      <c r="J10" s="52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66"/>
    </row>
    <row r="11" s="5" customFormat="1" customHeight="1" spans="1:22">
      <c r="A11" s="7">
        <v>2</v>
      </c>
      <c r="B11" s="25" t="s">
        <v>16</v>
      </c>
      <c r="C11" s="8">
        <v>0</v>
      </c>
      <c r="D11" s="9">
        <v>0</v>
      </c>
      <c r="E11" s="8">
        <f>C11*D11</f>
        <v>0</v>
      </c>
      <c r="F11" s="8">
        <v>0</v>
      </c>
      <c r="G11" s="8">
        <v>0</v>
      </c>
      <c r="H11" s="8">
        <v>0</v>
      </c>
      <c r="I11" s="51"/>
      <c r="J11" s="52" t="s">
        <v>17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</row>
    <row r="12" s="5" customFormat="1" customHeight="1" spans="1:22">
      <c r="A12" s="7"/>
      <c r="B12" s="25"/>
      <c r="C12" s="8"/>
      <c r="D12" s="9"/>
      <c r="E12" s="8"/>
      <c r="F12" s="8">
        <v>0</v>
      </c>
      <c r="G12" s="8">
        <v>0</v>
      </c>
      <c r="H12" s="8">
        <f>F12+G12</f>
        <v>0</v>
      </c>
      <c r="I12" s="51"/>
      <c r="J12" s="5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="6" customFormat="1" customHeight="1" spans="1:22">
      <c r="A13" s="27"/>
      <c r="B13" s="28" t="s">
        <v>18</v>
      </c>
      <c r="C13" s="29">
        <f>SUM(C11)</f>
        <v>0</v>
      </c>
      <c r="D13" s="29">
        <f>SUM(D11)</f>
        <v>0</v>
      </c>
      <c r="E13" s="29">
        <f>SUM(E11)</f>
        <v>0</v>
      </c>
      <c r="F13" s="29">
        <f t="shared" ref="F13:H13" si="0">SUM(F11:F12)</f>
        <v>0</v>
      </c>
      <c r="G13" s="29">
        <f t="shared" si="0"/>
        <v>0</v>
      </c>
      <c r="H13" s="29">
        <f t="shared" si="0"/>
        <v>0</v>
      </c>
      <c r="I13" s="53"/>
      <c r="J13" s="52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66"/>
    </row>
    <row r="14" s="5" customFormat="1" customHeight="1" spans="1:22">
      <c r="A14" s="7">
        <v>3</v>
      </c>
      <c r="B14" s="25" t="s">
        <v>19</v>
      </c>
      <c r="C14" s="8">
        <v>0</v>
      </c>
      <c r="D14" s="9">
        <v>0</v>
      </c>
      <c r="E14" s="8">
        <f>C14*D14</f>
        <v>0</v>
      </c>
      <c r="F14" s="30">
        <v>0</v>
      </c>
      <c r="G14" s="30">
        <v>0</v>
      </c>
      <c r="H14" s="30">
        <v>0</v>
      </c>
      <c r="I14" s="54"/>
      <c r="J14" s="55" t="s">
        <v>20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/>
    </row>
    <row r="15" s="6" customFormat="1" customHeight="1" spans="1:22">
      <c r="A15" s="27"/>
      <c r="B15" s="28" t="s">
        <v>21</v>
      </c>
      <c r="C15" s="29">
        <f>SUM(C14)</f>
        <v>0</v>
      </c>
      <c r="D15" s="29">
        <f>SUM(D14)</f>
        <v>0</v>
      </c>
      <c r="E15" s="29">
        <f>SUM(E14)</f>
        <v>0</v>
      </c>
      <c r="F15" s="29">
        <f t="shared" ref="F15:H15" si="1">SUM(F14:F14)</f>
        <v>0</v>
      </c>
      <c r="G15" s="29">
        <f t="shared" si="1"/>
        <v>0</v>
      </c>
      <c r="H15" s="29">
        <f t="shared" si="1"/>
        <v>0</v>
      </c>
      <c r="I15" s="53"/>
      <c r="J15" s="5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66"/>
    </row>
    <row r="16" s="5" customFormat="1" ht="44" customHeight="1" spans="1:22">
      <c r="A16" s="7">
        <v>4</v>
      </c>
      <c r="B16" s="25" t="s">
        <v>22</v>
      </c>
      <c r="C16" s="8">
        <v>10000</v>
      </c>
      <c r="D16" s="9">
        <v>0</v>
      </c>
      <c r="E16" s="8">
        <v>10000</v>
      </c>
      <c r="F16" s="31">
        <v>262.1</v>
      </c>
      <c r="G16" s="8">
        <v>0</v>
      </c>
      <c r="H16" s="31">
        <v>262.1</v>
      </c>
      <c r="I16" s="56" t="s">
        <v>23</v>
      </c>
      <c r="J16" s="55" t="s">
        <v>24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/>
    </row>
    <row r="17" s="6" customFormat="1" ht="44" customHeight="1" spans="1:22">
      <c r="A17" s="7"/>
      <c r="B17" s="25"/>
      <c r="C17" s="8"/>
      <c r="D17" s="9"/>
      <c r="E17" s="8"/>
      <c r="F17" s="8">
        <v>0</v>
      </c>
      <c r="G17" s="31">
        <v>86.6</v>
      </c>
      <c r="H17" s="31">
        <v>86.6</v>
      </c>
      <c r="I17" s="56" t="s">
        <v>25</v>
      </c>
      <c r="J17" s="5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66"/>
    </row>
    <row r="18" s="6" customFormat="1" ht="44" customHeight="1" spans="1:22">
      <c r="A18" s="7"/>
      <c r="B18" s="25"/>
      <c r="C18" s="8"/>
      <c r="D18" s="9"/>
      <c r="E18" s="8"/>
      <c r="F18" s="31">
        <v>166.62</v>
      </c>
      <c r="G18" s="8">
        <v>0</v>
      </c>
      <c r="H18" s="31">
        <v>166.62</v>
      </c>
      <c r="I18" s="56" t="s">
        <v>26</v>
      </c>
      <c r="J18" s="5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66"/>
    </row>
    <row r="19" s="6" customFormat="1" ht="44" customHeight="1" spans="1:22">
      <c r="A19" s="7"/>
      <c r="B19" s="25"/>
      <c r="C19" s="8"/>
      <c r="D19" s="9"/>
      <c r="E19" s="8"/>
      <c r="F19" s="31">
        <v>173</v>
      </c>
      <c r="G19" s="8">
        <v>0</v>
      </c>
      <c r="H19" s="31">
        <v>173</v>
      </c>
      <c r="I19" s="56" t="s">
        <v>27</v>
      </c>
      <c r="J19" s="5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66"/>
    </row>
    <row r="20" s="6" customFormat="1" ht="44" customHeight="1" spans="1:22">
      <c r="A20" s="7"/>
      <c r="B20" s="25"/>
      <c r="C20" s="8"/>
      <c r="D20" s="9"/>
      <c r="E20" s="8"/>
      <c r="F20" s="31">
        <v>85.2</v>
      </c>
      <c r="G20" s="8">
        <v>0</v>
      </c>
      <c r="H20" s="31">
        <v>85.2</v>
      </c>
      <c r="I20" s="56" t="s">
        <v>28</v>
      </c>
      <c r="J20" s="5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66"/>
    </row>
    <row r="21" s="6" customFormat="1" ht="44" customHeight="1" spans="1:22">
      <c r="A21" s="7"/>
      <c r="B21" s="25"/>
      <c r="C21" s="8"/>
      <c r="D21" s="9"/>
      <c r="E21" s="8"/>
      <c r="F21" s="8">
        <v>0</v>
      </c>
      <c r="G21" s="31">
        <v>45.6</v>
      </c>
      <c r="H21" s="31">
        <v>45.6</v>
      </c>
      <c r="I21" s="56" t="s">
        <v>29</v>
      </c>
      <c r="J21" s="5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66"/>
    </row>
    <row r="22" s="6" customFormat="1" ht="44" customHeight="1" spans="1:22">
      <c r="A22" s="7"/>
      <c r="B22" s="25"/>
      <c r="C22" s="8"/>
      <c r="D22" s="9"/>
      <c r="E22" s="8"/>
      <c r="F22" s="31">
        <v>337</v>
      </c>
      <c r="G22" s="8">
        <v>0</v>
      </c>
      <c r="H22" s="31">
        <v>337</v>
      </c>
      <c r="I22" s="56" t="s">
        <v>30</v>
      </c>
      <c r="J22" s="5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66"/>
    </row>
    <row r="23" s="6" customFormat="1" ht="42" customHeight="1" spans="1:22">
      <c r="A23" s="27"/>
      <c r="B23" s="28" t="s">
        <v>31</v>
      </c>
      <c r="C23" s="29">
        <f>SUM(C16)</f>
        <v>10000</v>
      </c>
      <c r="D23" s="29">
        <f>SUM(D16)</f>
        <v>0</v>
      </c>
      <c r="E23" s="29">
        <f>SUM(E16)</f>
        <v>10000</v>
      </c>
      <c r="F23" s="29">
        <f>SUM(F16:F22)</f>
        <v>1023.92</v>
      </c>
      <c r="G23" s="29">
        <f>SUM(G16:G22)</f>
        <v>132.2</v>
      </c>
      <c r="H23" s="29">
        <f>SUM(H16:H22)</f>
        <v>1156.12</v>
      </c>
      <c r="I23" s="53"/>
      <c r="J23" s="5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66"/>
    </row>
    <row r="24" s="6" customFormat="1" customHeight="1" spans="1:22">
      <c r="A24" s="7">
        <v>5</v>
      </c>
      <c r="B24" s="25" t="s">
        <v>32</v>
      </c>
      <c r="C24" s="8">
        <v>0</v>
      </c>
      <c r="D24" s="9">
        <v>0</v>
      </c>
      <c r="E24" s="8">
        <f>C24*D24</f>
        <v>0</v>
      </c>
      <c r="F24" s="8">
        <v>0</v>
      </c>
      <c r="G24" s="8">
        <v>0</v>
      </c>
      <c r="H24" s="8">
        <v>0</v>
      </c>
      <c r="I24" s="57"/>
      <c r="J24" s="52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66"/>
    </row>
    <row r="25" s="6" customFormat="1" ht="17" customHeight="1" spans="1:22">
      <c r="A25" s="7"/>
      <c r="B25" s="25"/>
      <c r="C25" s="8"/>
      <c r="D25" s="9"/>
      <c r="E25" s="8"/>
      <c r="F25" s="8">
        <v>0</v>
      </c>
      <c r="G25" s="8">
        <v>0</v>
      </c>
      <c r="H25" s="8">
        <f>F25+G25</f>
        <v>0</v>
      </c>
      <c r="I25" s="58"/>
      <c r="J25" s="52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66"/>
    </row>
    <row r="26" s="6" customFormat="1" customHeight="1" spans="1:22">
      <c r="A26" s="27"/>
      <c r="B26" s="28" t="s">
        <v>33</v>
      </c>
      <c r="C26" s="29">
        <f>SUM(C24)</f>
        <v>0</v>
      </c>
      <c r="D26" s="29">
        <f>SUM(D24)</f>
        <v>0</v>
      </c>
      <c r="E26" s="29">
        <f>SUM(E24)</f>
        <v>0</v>
      </c>
      <c r="F26" s="29">
        <f>SUM(F24:F25)</f>
        <v>0</v>
      </c>
      <c r="G26" s="29">
        <f>SUM(G24:G25)</f>
        <v>0</v>
      </c>
      <c r="H26" s="29">
        <f>SUM(H24:H25)</f>
        <v>0</v>
      </c>
      <c r="I26" s="53"/>
      <c r="J26" s="52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66"/>
    </row>
    <row r="27" s="5" customFormat="1" customHeight="1" spans="1:22">
      <c r="A27" s="7">
        <v>6</v>
      </c>
      <c r="B27" s="25" t="s">
        <v>34</v>
      </c>
      <c r="C27" s="8">
        <v>0</v>
      </c>
      <c r="D27" s="9">
        <v>0</v>
      </c>
      <c r="E27" s="8">
        <f>C27*D27</f>
        <v>0</v>
      </c>
      <c r="F27" s="8">
        <v>0</v>
      </c>
      <c r="G27" s="8">
        <v>0</v>
      </c>
      <c r="H27" s="8">
        <f>F27+G27</f>
        <v>0</v>
      </c>
      <c r="I27" s="51"/>
      <c r="J27" s="52" t="s">
        <v>35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="6" customFormat="1" ht="27" customHeight="1" spans="1:22">
      <c r="A28" s="27"/>
      <c r="B28" s="28" t="s">
        <v>36</v>
      </c>
      <c r="C28" s="29">
        <f>SUM(C27)</f>
        <v>0</v>
      </c>
      <c r="D28" s="29">
        <f>SUM(D27)</f>
        <v>0</v>
      </c>
      <c r="E28" s="29">
        <f>SUM(E27)</f>
        <v>0</v>
      </c>
      <c r="F28" s="29">
        <f t="shared" ref="F28:H28" si="2">SUM(F27:F27)</f>
        <v>0</v>
      </c>
      <c r="G28" s="29">
        <f t="shared" si="2"/>
        <v>0</v>
      </c>
      <c r="H28" s="29">
        <f t="shared" si="2"/>
        <v>0</v>
      </c>
      <c r="I28" s="53"/>
      <c r="J28" s="5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</row>
    <row r="29" s="5" customFormat="1" ht="37" customHeight="1" spans="1:22">
      <c r="A29" s="32">
        <v>7</v>
      </c>
      <c r="B29" s="33" t="s">
        <v>37</v>
      </c>
      <c r="C29" s="34">
        <v>0</v>
      </c>
      <c r="D29" s="32">
        <v>0</v>
      </c>
      <c r="E29" s="34">
        <f>C29*D29</f>
        <v>0</v>
      </c>
      <c r="F29" s="8">
        <v>55</v>
      </c>
      <c r="G29" s="8">
        <v>0</v>
      </c>
      <c r="H29" s="8">
        <f>F29+G29</f>
        <v>55</v>
      </c>
      <c r="I29" s="51" t="s">
        <v>38</v>
      </c>
      <c r="J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</row>
    <row r="30" s="6" customFormat="1" ht="37" customHeight="1" spans="1:22">
      <c r="A30" s="35"/>
      <c r="B30" s="36"/>
      <c r="C30" s="37"/>
      <c r="D30" s="35"/>
      <c r="E30" s="37"/>
      <c r="F30" s="8">
        <v>2100</v>
      </c>
      <c r="G30" s="8">
        <v>0</v>
      </c>
      <c r="H30" s="8">
        <f>F30+G30</f>
        <v>2100</v>
      </c>
      <c r="I30" s="51" t="s">
        <v>39</v>
      </c>
      <c r="J30" s="59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</row>
    <row r="31" s="6" customFormat="1" ht="37" customHeight="1" spans="1:22">
      <c r="A31" s="27"/>
      <c r="B31" s="28" t="s">
        <v>40</v>
      </c>
      <c r="C31" s="29">
        <f>SUM(C29)</f>
        <v>0</v>
      </c>
      <c r="D31" s="29">
        <f>SUM(D29)</f>
        <v>0</v>
      </c>
      <c r="E31" s="29">
        <f>SUM(E29)</f>
        <v>0</v>
      </c>
      <c r="F31" s="29">
        <f>SUM(F29:F30)</f>
        <v>2155</v>
      </c>
      <c r="G31" s="29">
        <f t="shared" ref="F31:H31" si="3">SUM(G29:G29)</f>
        <v>0</v>
      </c>
      <c r="H31" s="29">
        <f>SUM(H29:H30)</f>
        <v>2155</v>
      </c>
      <c r="I31" s="53"/>
      <c r="J31" s="59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</row>
    <row r="32" s="5" customFormat="1" customHeight="1" spans="1:22">
      <c r="A32" s="7">
        <v>8</v>
      </c>
      <c r="B32" s="25" t="s">
        <v>41</v>
      </c>
      <c r="C32" s="8">
        <v>0</v>
      </c>
      <c r="D32" s="9">
        <v>0</v>
      </c>
      <c r="E32" s="8">
        <f>C32*D32</f>
        <v>0</v>
      </c>
      <c r="F32" s="8">
        <v>0</v>
      </c>
      <c r="G32" s="8">
        <v>0</v>
      </c>
      <c r="H32" s="8">
        <f t="shared" ref="H32:H36" si="4">F32+G32</f>
        <v>0</v>
      </c>
      <c r="I32" s="51"/>
      <c r="J32" s="55" t="s">
        <v>42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</row>
    <row r="33" s="6" customFormat="1" customHeight="1" spans="1:22">
      <c r="A33" s="27"/>
      <c r="B33" s="28" t="s">
        <v>43</v>
      </c>
      <c r="C33" s="29">
        <f>SUM(C32)</f>
        <v>0</v>
      </c>
      <c r="D33" s="29">
        <f>SUM(D32)</f>
        <v>0</v>
      </c>
      <c r="E33" s="29">
        <f>SUM(E32)</f>
        <v>0</v>
      </c>
      <c r="F33" s="29">
        <f t="shared" ref="F33:H33" si="5">SUM(F32:F32)</f>
        <v>0</v>
      </c>
      <c r="G33" s="29">
        <f t="shared" si="5"/>
        <v>0</v>
      </c>
      <c r="H33" s="29">
        <f t="shared" si="5"/>
        <v>0</v>
      </c>
      <c r="I33" s="53"/>
      <c r="J33" s="5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6"/>
    </row>
    <row r="34" s="5" customFormat="1" customHeight="1" spans="1:22">
      <c r="A34" s="7">
        <v>9</v>
      </c>
      <c r="B34" s="25" t="s">
        <v>44</v>
      </c>
      <c r="C34" s="8">
        <v>0</v>
      </c>
      <c r="D34" s="9">
        <v>0</v>
      </c>
      <c r="E34" s="8">
        <f>C34*D34</f>
        <v>0</v>
      </c>
      <c r="F34" s="8">
        <v>0</v>
      </c>
      <c r="G34" s="8">
        <v>0</v>
      </c>
      <c r="H34" s="8">
        <f t="shared" si="4"/>
        <v>0</v>
      </c>
      <c r="I34" s="51"/>
      <c r="J34" s="52" t="s">
        <v>45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"/>
    </row>
    <row r="35" s="6" customFormat="1" customHeight="1" spans="1:22">
      <c r="A35" s="27"/>
      <c r="B35" s="28" t="s">
        <v>46</v>
      </c>
      <c r="C35" s="29">
        <f>SUM(C34)</f>
        <v>0</v>
      </c>
      <c r="D35" s="29">
        <f>SUM(D34)</f>
        <v>0</v>
      </c>
      <c r="E35" s="29">
        <f>SUM(E34)</f>
        <v>0</v>
      </c>
      <c r="F35" s="29">
        <f t="shared" ref="F35:H35" si="6">SUM(F34:F34)</f>
        <v>0</v>
      </c>
      <c r="G35" s="29">
        <f t="shared" si="6"/>
        <v>0</v>
      </c>
      <c r="H35" s="29">
        <f t="shared" si="6"/>
        <v>0</v>
      </c>
      <c r="I35" s="53"/>
      <c r="J35" s="52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6"/>
    </row>
    <row r="36" s="6" customFormat="1" ht="45" customHeight="1" spans="1:22">
      <c r="A36" s="32">
        <v>10</v>
      </c>
      <c r="B36" s="38" t="s">
        <v>47</v>
      </c>
      <c r="C36" s="34">
        <v>10000</v>
      </c>
      <c r="D36" s="34">
        <v>0</v>
      </c>
      <c r="E36" s="34">
        <v>10000</v>
      </c>
      <c r="F36" s="8">
        <v>641</v>
      </c>
      <c r="G36" s="8">
        <v>0</v>
      </c>
      <c r="H36" s="8">
        <f t="shared" ref="H36:H39" si="7">F36+G36</f>
        <v>641</v>
      </c>
      <c r="I36" s="60" t="s">
        <v>48</v>
      </c>
      <c r="J36" s="5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</row>
    <row r="37" s="6" customFormat="1" ht="45" customHeight="1" spans="1:22">
      <c r="A37" s="35"/>
      <c r="B37" s="39"/>
      <c r="C37" s="37"/>
      <c r="D37" s="37"/>
      <c r="E37" s="37"/>
      <c r="F37" s="8">
        <v>100</v>
      </c>
      <c r="G37" s="8">
        <v>0</v>
      </c>
      <c r="H37" s="30">
        <f t="shared" si="7"/>
        <v>100</v>
      </c>
      <c r="I37" s="61" t="s">
        <v>49</v>
      </c>
      <c r="J37" s="5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</row>
    <row r="38" s="6" customFormat="1" ht="45" customHeight="1" spans="1:22">
      <c r="A38" s="35"/>
      <c r="B38" s="39"/>
      <c r="C38" s="37"/>
      <c r="D38" s="37"/>
      <c r="E38" s="37"/>
      <c r="F38" s="8">
        <f>59.9+3+35.2</f>
        <v>98.1</v>
      </c>
      <c r="G38" s="8">
        <v>0</v>
      </c>
      <c r="H38" s="8">
        <f t="shared" si="7"/>
        <v>98.1</v>
      </c>
      <c r="I38" s="61" t="s">
        <v>50</v>
      </c>
      <c r="J38" s="52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</row>
    <row r="39" s="6" customFormat="1" ht="45" customHeight="1" spans="1:22">
      <c r="A39" s="35"/>
      <c r="B39" s="39"/>
      <c r="C39" s="37"/>
      <c r="D39" s="37"/>
      <c r="E39" s="37"/>
      <c r="F39" s="8">
        <v>350</v>
      </c>
      <c r="G39" s="8">
        <v>0</v>
      </c>
      <c r="H39" s="8">
        <f t="shared" si="7"/>
        <v>350</v>
      </c>
      <c r="I39" s="61" t="s">
        <v>51</v>
      </c>
      <c r="J39" s="5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6"/>
    </row>
    <row r="40" s="6" customFormat="1" ht="45" customHeight="1" spans="1:22">
      <c r="A40" s="35"/>
      <c r="B40" s="39"/>
      <c r="C40" s="37"/>
      <c r="D40" s="37"/>
      <c r="E40" s="37"/>
      <c r="F40" s="8">
        <v>29</v>
      </c>
      <c r="G40" s="8">
        <v>0</v>
      </c>
      <c r="H40" s="8">
        <f t="shared" ref="H40:H48" si="8">F40+G40</f>
        <v>29</v>
      </c>
      <c r="I40" s="62"/>
      <c r="J40" s="5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66"/>
    </row>
    <row r="41" s="6" customFormat="1" ht="45" customHeight="1" spans="1:22">
      <c r="A41" s="35"/>
      <c r="B41" s="39"/>
      <c r="C41" s="37"/>
      <c r="D41" s="37"/>
      <c r="E41" s="37"/>
      <c r="F41" s="8">
        <v>383</v>
      </c>
      <c r="G41" s="8">
        <v>0</v>
      </c>
      <c r="H41" s="8">
        <f t="shared" si="8"/>
        <v>383</v>
      </c>
      <c r="I41" s="62"/>
      <c r="J41" s="5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66"/>
    </row>
    <row r="42" s="6" customFormat="1" ht="45" customHeight="1" spans="1:22">
      <c r="A42" s="35"/>
      <c r="B42" s="39"/>
      <c r="C42" s="37"/>
      <c r="D42" s="37"/>
      <c r="E42" s="37"/>
      <c r="F42" s="8">
        <v>56</v>
      </c>
      <c r="G42" s="8">
        <v>0</v>
      </c>
      <c r="H42" s="8">
        <f t="shared" si="8"/>
        <v>56</v>
      </c>
      <c r="I42" s="62"/>
      <c r="J42" s="52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66"/>
    </row>
    <row r="43" s="6" customFormat="1" ht="45" customHeight="1" spans="1:22">
      <c r="A43" s="35"/>
      <c r="B43" s="39"/>
      <c r="C43" s="37"/>
      <c r="D43" s="37"/>
      <c r="E43" s="37"/>
      <c r="F43" s="8">
        <v>35</v>
      </c>
      <c r="G43" s="8">
        <v>0</v>
      </c>
      <c r="H43" s="8">
        <f t="shared" si="8"/>
        <v>35</v>
      </c>
      <c r="I43" s="62"/>
      <c r="J43" s="5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6"/>
    </row>
    <row r="44" s="6" customFormat="1" ht="45" customHeight="1" spans="1:22">
      <c r="A44" s="35"/>
      <c r="B44" s="39"/>
      <c r="C44" s="37"/>
      <c r="D44" s="37"/>
      <c r="E44" s="37"/>
      <c r="F44" s="8">
        <v>1006</v>
      </c>
      <c r="G44" s="8">
        <v>0</v>
      </c>
      <c r="H44" s="8">
        <f t="shared" si="8"/>
        <v>1006</v>
      </c>
      <c r="I44" s="62"/>
      <c r="J44" s="5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6"/>
    </row>
    <row r="45" s="6" customFormat="1" ht="45" customHeight="1" spans="1:22">
      <c r="A45" s="35"/>
      <c r="B45" s="39"/>
      <c r="C45" s="37"/>
      <c r="D45" s="37"/>
      <c r="E45" s="37"/>
      <c r="F45" s="8">
        <v>406</v>
      </c>
      <c r="G45" s="8">
        <v>0</v>
      </c>
      <c r="H45" s="8">
        <f t="shared" si="8"/>
        <v>406</v>
      </c>
      <c r="I45" s="62"/>
      <c r="J45" s="5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6"/>
    </row>
    <row r="46" s="6" customFormat="1" ht="26" customHeight="1" spans="1:22">
      <c r="A46" s="27"/>
      <c r="B46" s="28" t="s">
        <v>52</v>
      </c>
      <c r="C46" s="29">
        <f>SUM(C36)</f>
        <v>10000</v>
      </c>
      <c r="D46" s="29">
        <f>SUM(D36)</f>
        <v>0</v>
      </c>
      <c r="E46" s="29">
        <f>SUM(E36)</f>
        <v>10000</v>
      </c>
      <c r="F46" s="29">
        <f>SUM(F36:F45)</f>
        <v>3104.1</v>
      </c>
      <c r="G46" s="29">
        <f>SUM(G36:G45)</f>
        <v>0</v>
      </c>
      <c r="H46" s="29">
        <f>SUM(H36:H45)</f>
        <v>3104.1</v>
      </c>
      <c r="I46" s="53"/>
      <c r="J46" s="59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6"/>
    </row>
    <row r="47" s="5" customFormat="1" ht="26" customHeight="1" spans="1:22">
      <c r="A47" s="27"/>
      <c r="B47" s="28" t="s">
        <v>53</v>
      </c>
      <c r="C47" s="29">
        <f t="shared" ref="C47:H47" si="9">SUM(C46,C35,C33,C31,C28,C26,C23,C15,C13,C10)</f>
        <v>20000</v>
      </c>
      <c r="D47" s="29">
        <f t="shared" si="9"/>
        <v>0</v>
      </c>
      <c r="E47" s="29">
        <f t="shared" si="9"/>
        <v>20000</v>
      </c>
      <c r="F47" s="29">
        <f t="shared" si="9"/>
        <v>6283.02</v>
      </c>
      <c r="G47" s="29">
        <f t="shared" si="9"/>
        <v>132.2</v>
      </c>
      <c r="H47" s="29">
        <f t="shared" si="9"/>
        <v>6415.22</v>
      </c>
      <c r="I47" s="53"/>
      <c r="J47" s="63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2"/>
    </row>
    <row r="48" s="5" customFormat="1" customHeight="1" spans="1:22">
      <c r="A48" s="13"/>
      <c r="B48" s="11"/>
      <c r="C48" s="14"/>
      <c r="D48" s="15"/>
      <c r="E48" s="15"/>
      <c r="F48" s="15"/>
      <c r="G48" s="15"/>
      <c r="H48" s="15"/>
      <c r="I48" s="1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2"/>
    </row>
    <row r="49" s="5" customFormat="1" customHeight="1" spans="1:22">
      <c r="A49" s="13"/>
      <c r="B49" s="11"/>
      <c r="C49" s="14"/>
      <c r="D49" s="15"/>
      <c r="E49" s="15"/>
      <c r="F49" s="15"/>
      <c r="G49" s="15"/>
      <c r="H49" s="15"/>
      <c r="I49" s="1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2"/>
    </row>
    <row r="50" s="5" customFormat="1" ht="39" customHeight="1" spans="1:22">
      <c r="A50" s="40" t="s">
        <v>54</v>
      </c>
      <c r="B50" s="40"/>
      <c r="C50" s="41" t="s">
        <v>55</v>
      </c>
      <c r="D50" s="41"/>
      <c r="E50" s="41" t="s">
        <v>56</v>
      </c>
      <c r="F50" s="41"/>
      <c r="G50" s="41" t="s">
        <v>57</v>
      </c>
      <c r="H50" s="41"/>
      <c r="I50" s="64" t="s">
        <v>58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2"/>
    </row>
    <row r="51" s="5" customFormat="1" ht="39" customHeight="1" spans="1:22">
      <c r="A51" s="42">
        <f>E47</f>
        <v>20000</v>
      </c>
      <c r="B51" s="42"/>
      <c r="C51" s="43">
        <f>H47</f>
        <v>6415.22</v>
      </c>
      <c r="D51" s="43"/>
      <c r="E51" s="43">
        <f>F47</f>
        <v>6283.02</v>
      </c>
      <c r="F51" s="43"/>
      <c r="G51" s="43">
        <f>G47</f>
        <v>132.2</v>
      </c>
      <c r="H51" s="43"/>
      <c r="I51" s="65">
        <f>A51-C51</f>
        <v>13584.78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2"/>
    </row>
    <row r="52" s="5" customFormat="1" customHeight="1" spans="1:22">
      <c r="A52" s="13"/>
      <c r="B52" s="11"/>
      <c r="C52" s="14"/>
      <c r="D52" s="15"/>
      <c r="E52" s="15"/>
      <c r="F52" s="15"/>
      <c r="G52" s="15"/>
      <c r="H52" s="15"/>
      <c r="I52" s="13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2"/>
    </row>
    <row r="53" s="5" customFormat="1" customHeight="1" spans="1:22">
      <c r="A53" s="44" t="s">
        <v>59</v>
      </c>
      <c r="B53" s="45"/>
      <c r="C53" s="46" t="s">
        <v>60</v>
      </c>
      <c r="D53" s="18"/>
      <c r="E53" s="18" t="s">
        <v>61</v>
      </c>
      <c r="F53" s="18"/>
      <c r="G53" s="18" t="s">
        <v>62</v>
      </c>
      <c r="H53" s="18"/>
      <c r="I53" s="4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2"/>
    </row>
    <row r="54" customHeight="1" spans="1:10">
      <c r="A54" s="13"/>
      <c r="B54" s="11"/>
      <c r="C54" s="14"/>
      <c r="D54" s="15"/>
      <c r="E54" s="15"/>
      <c r="F54" s="15"/>
      <c r="G54" s="15"/>
      <c r="H54" s="15"/>
      <c r="I54" s="13"/>
      <c r="J54" s="11"/>
    </row>
    <row r="55" customHeight="1" spans="1:10">
      <c r="A55" s="13"/>
      <c r="B55" s="11"/>
      <c r="C55" s="14"/>
      <c r="D55" s="15"/>
      <c r="E55" s="15"/>
      <c r="F55" s="15"/>
      <c r="G55" s="15"/>
      <c r="H55" s="15"/>
      <c r="I55" s="13"/>
      <c r="J55" s="11"/>
    </row>
    <row r="56" customHeight="1" spans="1:10">
      <c r="A56" s="13"/>
      <c r="B56" s="11"/>
      <c r="C56" s="14"/>
      <c r="D56" s="15"/>
      <c r="E56" s="15"/>
      <c r="F56" s="15"/>
      <c r="G56" s="15"/>
      <c r="H56" s="15"/>
      <c r="I56" s="13"/>
      <c r="J56" s="11"/>
    </row>
    <row r="57" customHeight="1" spans="1:10">
      <c r="A57" s="13"/>
      <c r="B57" s="11"/>
      <c r="C57" s="14"/>
      <c r="D57" s="15"/>
      <c r="E57" s="15"/>
      <c r="F57" s="15"/>
      <c r="G57" s="15"/>
      <c r="H57" s="15"/>
      <c r="I57" s="13"/>
      <c r="J57" s="11"/>
    </row>
    <row r="58" customHeight="1" spans="1:10">
      <c r="A58" s="13"/>
      <c r="B58" s="11"/>
      <c r="C58" s="14"/>
      <c r="D58" s="15"/>
      <c r="E58" s="15"/>
      <c r="F58" s="15"/>
      <c r="G58" s="15"/>
      <c r="H58" s="15"/>
      <c r="I58" s="13"/>
      <c r="J58" s="11"/>
    </row>
    <row r="59" customHeight="1" spans="1:10">
      <c r="A59" s="13"/>
      <c r="B59" s="11"/>
      <c r="C59" s="14"/>
      <c r="D59" s="15"/>
      <c r="E59" s="15"/>
      <c r="F59" s="15"/>
      <c r="G59" s="15"/>
      <c r="H59" s="15"/>
      <c r="I59" s="13"/>
      <c r="J59" s="11"/>
    </row>
    <row r="60" customHeight="1" spans="1:10">
      <c r="A60" s="13"/>
      <c r="B60" s="11"/>
      <c r="C60" s="14"/>
      <c r="D60" s="15"/>
      <c r="E60" s="15"/>
      <c r="F60" s="15"/>
      <c r="G60" s="15"/>
      <c r="H60" s="15"/>
      <c r="I60" s="13"/>
      <c r="J60" s="11"/>
    </row>
    <row r="61" customHeight="1" spans="1:10">
      <c r="A61" s="13"/>
      <c r="B61" s="11"/>
      <c r="C61" s="14"/>
      <c r="D61" s="15"/>
      <c r="E61" s="15"/>
      <c r="F61" s="15"/>
      <c r="G61" s="15"/>
      <c r="H61" s="15"/>
      <c r="I61" s="13"/>
      <c r="J61" s="11"/>
    </row>
    <row r="62" customHeight="1" spans="1:10">
      <c r="A62" s="13"/>
      <c r="B62" s="11"/>
      <c r="C62" s="14"/>
      <c r="D62" s="15"/>
      <c r="E62" s="15"/>
      <c r="F62" s="15"/>
      <c r="G62" s="15"/>
      <c r="H62" s="15"/>
      <c r="I62" s="13"/>
      <c r="J62" s="11"/>
    </row>
    <row r="63" customHeight="1" spans="1:10">
      <c r="A63" s="13"/>
      <c r="B63" s="11"/>
      <c r="C63" s="14"/>
      <c r="D63" s="15"/>
      <c r="E63" s="15"/>
      <c r="F63" s="15"/>
      <c r="G63" s="15"/>
      <c r="H63" s="15"/>
      <c r="I63" s="13"/>
      <c r="J63" s="11"/>
    </row>
    <row r="64" customHeight="1" spans="1:10">
      <c r="A64" s="13"/>
      <c r="B64" s="11"/>
      <c r="C64" s="14"/>
      <c r="D64" s="15"/>
      <c r="E64" s="15"/>
      <c r="F64" s="15"/>
      <c r="G64" s="15"/>
      <c r="H64" s="15"/>
      <c r="I64" s="13"/>
      <c r="J64" s="11"/>
    </row>
    <row r="65" customHeight="1" spans="1:10">
      <c r="A65" s="13"/>
      <c r="B65" s="11"/>
      <c r="C65" s="14"/>
      <c r="D65" s="15"/>
      <c r="E65" s="15"/>
      <c r="F65" s="15"/>
      <c r="G65" s="15"/>
      <c r="H65" s="15"/>
      <c r="I65" s="13"/>
      <c r="J65" s="11"/>
    </row>
    <row r="66" customHeight="1" spans="1:10">
      <c r="A66" s="13"/>
      <c r="B66" s="11"/>
      <c r="C66" s="14"/>
      <c r="D66" s="15"/>
      <c r="E66" s="15"/>
      <c r="F66" s="15"/>
      <c r="G66" s="15"/>
      <c r="H66" s="15"/>
      <c r="I66" s="13"/>
      <c r="J66" s="11"/>
    </row>
    <row r="67" customHeight="1" spans="1:10">
      <c r="A67" s="67"/>
      <c r="B67" s="68"/>
      <c r="C67" s="69"/>
      <c r="D67" s="70"/>
      <c r="E67" s="70"/>
      <c r="F67" s="70"/>
      <c r="G67" s="70"/>
      <c r="H67" s="70"/>
      <c r="I67" s="67"/>
      <c r="J67" s="71"/>
    </row>
  </sheetData>
  <autoFilter xmlns:etc="http://www.wps.cn/officeDocument/2017/etCustomData" ref="C1:I53" etc:filterBottomFollowUsedRange="0">
    <extLst/>
  </autoFilter>
  <mergeCells count="56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9"/>
    <mergeCell ref="A11:A12"/>
    <mergeCell ref="A16:A22"/>
    <mergeCell ref="A24:A25"/>
    <mergeCell ref="A29:A30"/>
    <mergeCell ref="A36:A45"/>
    <mergeCell ref="B6:B7"/>
    <mergeCell ref="B8:B9"/>
    <mergeCell ref="B11:B12"/>
    <mergeCell ref="B16:B22"/>
    <mergeCell ref="B24:B25"/>
    <mergeCell ref="B29:B30"/>
    <mergeCell ref="B36:B45"/>
    <mergeCell ref="C8:C9"/>
    <mergeCell ref="C11:C12"/>
    <mergeCell ref="C16:C22"/>
    <mergeCell ref="C24:C25"/>
    <mergeCell ref="C29:C30"/>
    <mergeCell ref="C36:C45"/>
    <mergeCell ref="D8:D9"/>
    <mergeCell ref="D11:D12"/>
    <mergeCell ref="D16:D22"/>
    <mergeCell ref="D24:D25"/>
    <mergeCell ref="D29:D30"/>
    <mergeCell ref="D36:D45"/>
    <mergeCell ref="E8:E9"/>
    <mergeCell ref="E11:E12"/>
    <mergeCell ref="E16:E22"/>
    <mergeCell ref="E24:E25"/>
    <mergeCell ref="E29:E30"/>
    <mergeCell ref="E36:E45"/>
    <mergeCell ref="I39:I45"/>
    <mergeCell ref="J4:J5"/>
    <mergeCell ref="J6:J7"/>
    <mergeCell ref="J8:J10"/>
    <mergeCell ref="J11:J13"/>
    <mergeCell ref="J14:J15"/>
    <mergeCell ref="J16:J23"/>
    <mergeCell ref="J24:J26"/>
    <mergeCell ref="J27:J28"/>
    <mergeCell ref="J29:J31"/>
    <mergeCell ref="J32:J33"/>
    <mergeCell ref="J34:J35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zoomScale="80" zoomScaleNormal="80" topLeftCell="A21" workbookViewId="0">
      <selection activeCell="M26" sqref="M26"/>
    </sheetView>
  </sheetViews>
  <sheetFormatPr defaultColWidth="8.88888888888889" defaultRowHeight="21" customHeight="1" outlineLevelCol="4"/>
  <cols>
    <col min="1" max="1" width="8.88888888888889" style="1"/>
    <col min="2" max="2" width="33.7777777777778" style="1" customWidth="1"/>
    <col min="3" max="3" width="17.7777777777778" style="1" customWidth="1"/>
    <col min="4" max="16384" width="8.88888888888889" style="1"/>
  </cols>
  <sheetData>
    <row r="1" ht="34" customHeight="1" spans="1:3">
      <c r="A1" s="2" t="s">
        <v>2</v>
      </c>
      <c r="B1" s="2" t="s">
        <v>3</v>
      </c>
      <c r="C1" s="2" t="s">
        <v>7</v>
      </c>
    </row>
    <row r="2" customHeight="1" spans="1:3">
      <c r="A2" s="3">
        <v>1</v>
      </c>
      <c r="B2" s="3" t="s">
        <v>63</v>
      </c>
      <c r="C2" s="3">
        <v>37.1</v>
      </c>
    </row>
    <row r="3" customHeight="1" spans="1:3">
      <c r="A3" s="3">
        <v>2</v>
      </c>
      <c r="B3" s="3" t="s">
        <v>64</v>
      </c>
      <c r="C3" s="3">
        <v>22.8</v>
      </c>
    </row>
    <row r="4" customHeight="1" spans="1:3">
      <c r="A4" s="3"/>
      <c r="B4" s="3"/>
      <c r="C4" s="3">
        <v>35.2</v>
      </c>
    </row>
    <row r="5" customHeight="1" spans="1:3">
      <c r="A5" s="3"/>
      <c r="B5" s="3" t="s">
        <v>65</v>
      </c>
      <c r="C5" s="3">
        <v>55</v>
      </c>
    </row>
    <row r="6" customHeight="1" spans="1:3">
      <c r="A6" s="3"/>
      <c r="B6" s="3" t="s">
        <v>66</v>
      </c>
      <c r="C6" s="3">
        <v>35.4</v>
      </c>
    </row>
    <row r="7" customHeight="1" spans="1:3">
      <c r="A7" s="3"/>
      <c r="B7" s="3"/>
      <c r="C7" s="3"/>
    </row>
    <row r="8" customHeight="1" spans="1:3">
      <c r="A8" s="3"/>
      <c r="B8" s="3"/>
      <c r="C8" s="3"/>
    </row>
    <row r="9" customHeight="1" spans="1:3">
      <c r="A9" s="3"/>
      <c r="B9" s="3"/>
      <c r="C9" s="3"/>
    </row>
    <row r="10" customHeight="1" spans="1:3">
      <c r="A10" s="3"/>
      <c r="B10" s="3"/>
      <c r="C10" s="3"/>
    </row>
    <row r="11" customHeight="1" spans="1:3">
      <c r="A11" s="3"/>
      <c r="B11" s="3"/>
      <c r="C11" s="3"/>
    </row>
    <row r="24" customHeight="1" spans="1:1">
      <c r="A24" s="4"/>
    </row>
    <row r="33" customHeight="1" spans="5:5">
      <c r="E33" s="4"/>
    </row>
    <row r="37" customHeight="1" spans="2:2">
      <c r="B37" s="4"/>
    </row>
    <row r="49" customHeight="1" spans="3:3">
      <c r="C49" s="4"/>
    </row>
    <row r="90" customHeight="1" spans="2:3">
      <c r="B90" s="4"/>
      <c r="C90" s="4"/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L26"/>
  <sheetViews>
    <sheetView workbookViewId="0">
      <selection activeCell="E26" sqref="E26"/>
    </sheetView>
  </sheetViews>
  <sheetFormatPr defaultColWidth="8.88888888888889" defaultRowHeight="14.4"/>
  <sheetData>
    <row r="8" spans="8:8">
      <c r="H8" t="s">
        <v>39</v>
      </c>
    </row>
    <row r="12" spans="3:3">
      <c r="C12" t="s">
        <v>38</v>
      </c>
    </row>
    <row r="22" spans="3:3">
      <c r="C22" t="s">
        <v>48</v>
      </c>
    </row>
    <row r="25" spans="12:12">
      <c r="L25" t="s">
        <v>67</v>
      </c>
    </row>
    <row r="26" spans="9:9">
      <c r="I26" t="s">
        <v>49</v>
      </c>
    </row>
  </sheetData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7"/>
  <sheetViews>
    <sheetView topLeftCell="A28" workbookViewId="0">
      <selection activeCell="I16" sqref="I16"/>
    </sheetView>
  </sheetViews>
  <sheetFormatPr defaultColWidth="8.88888888888889" defaultRowHeight="14.4" outlineLevelCol="1"/>
  <sheetData>
    <row r="27" spans="2:2">
      <c r="B27" t="s">
        <v>68</v>
      </c>
    </row>
  </sheetData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4" sqref="T14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2025-03-24T09:32:46Z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1A6C6DD704EC4195A5FE858ED92DF775_13</vt:lpwstr>
  </property>
  <property fmtid="{D5CDD505-2E9C-101B-9397-08002B2CF9AE}" pid="3" name="KSOProductBuildVer">
    <vt:lpwstr>2052-12.1.0.20305</vt:lpwstr>
  </property>
</Properties>
</file>