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9120"/>
  </bookViews>
  <sheets>
    <sheet name="GL6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/>
  <c r="G20"/>
  <c r="G8"/>
  <c r="G18" l="1"/>
  <c r="G22"/>
  <c r="G14"/>
  <c r="G9"/>
  <c r="G16"/>
  <c r="G7" l="1"/>
  <c r="G12"/>
  <c r="G13"/>
  <c r="G23"/>
  <c r="G24" l="1"/>
  <c r="G25" l="1"/>
  <c r="G26" s="1"/>
  <c r="G27" l="1"/>
</calcChain>
</file>

<file path=xl/sharedStrings.xml><?xml version="1.0" encoding="utf-8"?>
<sst xmlns="http://schemas.openxmlformats.org/spreadsheetml/2006/main" count="46" uniqueCount="41">
  <si>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</si>
  <si>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</si>
  <si>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</si>
  <si>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</si>
  <si>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</si>
  <si>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</si>
  <si>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</si>
  <si>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</si>
  <si>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</si>
  <si>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</si>
  <si>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</si>
  <si>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媒体用餐</t>
    <phoneticPr fontId="4" type="noConversion"/>
  </si>
  <si>
    <t>用餐</t>
    <phoneticPr fontId="4" type="noConversion"/>
  </si>
  <si>
    <t>大巴需求（根据媒体具体航班调整需求）</t>
    <phoneticPr fontId="4" type="noConversion"/>
  </si>
  <si>
    <t>其他</t>
    <phoneticPr fontId="4" type="noConversion"/>
  </si>
  <si>
    <t>工作人员杂费</t>
    <phoneticPr fontId="4" type="noConversion"/>
  </si>
  <si>
    <t>总计</t>
    <phoneticPr fontId="4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</si>
  <si>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4" type="noConversion"/>
  </si>
  <si>
    <t>6月21日-6月23日 大床房（含服务费，宽带费用）</t>
    <phoneticPr fontId="4" type="noConversion"/>
  </si>
  <si>
    <t>6月20日-6月22日 双床房（含服务费，宽带费用）</t>
    <phoneticPr fontId="4" type="noConversion"/>
  </si>
  <si>
    <t>6月20日-6月23日 大床房（含服务费，宽带费用）</t>
    <phoneticPr fontId="4" type="noConversion"/>
  </si>
  <si>
    <t>6月21日晚餐</t>
    <phoneticPr fontId="4" type="noConversion"/>
  </si>
  <si>
    <t>6月22日午餐</t>
    <phoneticPr fontId="4" type="noConversion"/>
  </si>
  <si>
    <t>6月22日晚餐</t>
    <phoneticPr fontId="3" type="noConversion"/>
  </si>
  <si>
    <t>摄影</t>
    <phoneticPr fontId="4" type="noConversion"/>
  </si>
  <si>
    <t>摄影</t>
    <phoneticPr fontId="3" type="noConversion"/>
  </si>
  <si>
    <t>6月22日（酒店-东岳工厂-酒店）</t>
    <phoneticPr fontId="4" type="noConversion"/>
  </si>
  <si>
    <t>6月21日接机（蓬莱机场-酒店）</t>
    <phoneticPr fontId="4" type="noConversion"/>
  </si>
  <si>
    <t>6月23日送机（酒店-蓬莱机场）</t>
    <phoneticPr fontId="4" type="noConversion"/>
  </si>
  <si>
    <t>自付房费</t>
    <phoneticPr fontId="3" type="noConversion"/>
  </si>
  <si>
    <t>6月20日-6月22日 大床房（含服务费，宽带费用）</t>
    <phoneticPr fontId="3" type="noConversion"/>
  </si>
  <si>
    <t>交通补贴</t>
    <phoneticPr fontId="3" type="noConversion"/>
  </si>
  <si>
    <t>固定费用</t>
    <phoneticPr fontId="3" type="noConversion"/>
  </si>
  <si>
    <t>GL8 or 专车</t>
    <phoneticPr fontId="3" type="noConversion"/>
  </si>
  <si>
    <t>考斯特 or 1台GL8+专车</t>
    <phoneticPr fontId="4" type="noConversion"/>
  </si>
  <si>
    <t>媒体4人，工作人员4人</t>
    <phoneticPr fontId="3" type="noConversion"/>
  </si>
  <si>
    <t>只有双床</t>
    <phoneticPr fontId="3" type="noConversion"/>
  </si>
  <si>
    <t>服务费</t>
    <phoneticPr fontId="4" type="noConversion"/>
  </si>
  <si>
    <t>增值税6%</t>
    <phoneticPr fontId="3" type="noConversion"/>
  </si>
  <si>
    <r>
      <t>酒店相关：</t>
    </r>
    <r>
      <rPr>
        <sz val="9"/>
        <rFont val="微软雅黑"/>
        <family val="2"/>
        <charset val="134"/>
      </rPr>
      <t>(烟台金海岸喜来登酒店）</t>
    </r>
    <phoneticPr fontId="4" type="noConversion"/>
  </si>
  <si>
    <t>上汽通用汽车东岳工厂参观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</si>
</sst>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0.00_);[Red]\(0.00\)"/>
  </numFmts>
  <fonts count="8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/>
    <xf numFmtId="0" fontId="6" fillId="4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 wrapText="1"/>
    </xf>
    <xf numFmtId="176" fontId="6" fillId="4" borderId="1" xfId="1" applyNumberFormat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horizontal="left" vertical="center" wrapText="1"/>
    </xf>
    <xf numFmtId="0" fontId="2" fillId="3" borderId="6" xfId="1" applyFont="1" applyFill="1" applyBorder="1" applyAlignment="1">
      <alignment horizontal="center" vertical="center" wrapText="1"/>
    </xf>
    <xf numFmtId="176" fontId="6" fillId="6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0</xdr:col>
      <xdr:colOff>847725</xdr:colOff>
      <xdr:row>0</xdr:row>
      <xdr:rowOff>657225</xdr:rowOff>
    </xdr:to>
    <xdr:pic>
      <xdr:nvPicPr>
        <xdr:cNvPr id="2" name="Picture 396">
          <a:extLst>
            <a:ext uri="{FF2B5EF4-FFF2-40B4-BE49-F238E27FC236}">
              <a16:creationId xmlns="" xmlns:a16="http://schemas.microsoft.com/office/drawing/2014/main" id="{E258C74D-26F5-4AC9-B4DB-1903BFA8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81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3" zoomScaleNormal="100" zoomScaleSheetLayoutView="120" workbookViewId="0">
      <selection activeCell="C7" sqref="C7"/>
    </sheetView>
  </sheetViews>
  <sheetFormatPr defaultRowHeight="14.25"/>
  <cols>
    <col min="1" max="1" width="16.5" customWidth="1"/>
    <col min="2" max="2" width="32" customWidth="1"/>
    <col min="3" max="3" width="37.125" customWidth="1"/>
    <col min="4" max="4" width="8.25" customWidth="1"/>
    <col min="5" max="5" width="5.5" customWidth="1"/>
    <col min="6" max="6" width="6.625" customWidth="1"/>
    <col min="7" max="7" width="8.625" customWidth="1"/>
    <col min="8" max="8" width="20.625" customWidth="1"/>
  </cols>
  <sheetData>
    <row r="1" spans="1:8" ht="56.25" customHeight="1">
      <c r="A1" s="44"/>
      <c r="B1" s="44"/>
      <c r="C1" s="44"/>
      <c r="D1" s="17"/>
      <c r="E1" s="17"/>
      <c r="F1" s="17"/>
      <c r="G1" s="18"/>
      <c r="H1" s="19"/>
    </row>
    <row r="2" spans="1:8" ht="18" customHeight="1">
      <c r="A2" s="20" t="s">
        <v>0</v>
      </c>
      <c r="B2" s="45" t="s">
        <v>40</v>
      </c>
      <c r="C2" s="45"/>
      <c r="D2" s="45"/>
      <c r="E2" s="45"/>
      <c r="F2" s="17"/>
      <c r="G2" s="18"/>
      <c r="H2" s="19"/>
    </row>
    <row r="3" spans="1:8" ht="18" customHeight="1">
      <c r="A3" s="20" t="s">
        <v>1</v>
      </c>
      <c r="B3" s="21">
        <v>43273</v>
      </c>
      <c r="C3" s="22"/>
      <c r="D3" s="17"/>
      <c r="E3" s="17"/>
      <c r="F3" s="17"/>
      <c r="G3" s="18"/>
      <c r="H3" s="19"/>
    </row>
    <row r="4" spans="1:8" ht="18" customHeight="1">
      <c r="A4" s="20" t="s">
        <v>2</v>
      </c>
      <c r="B4" s="20" t="s">
        <v>35</v>
      </c>
      <c r="C4" s="18"/>
      <c r="D4" s="17"/>
      <c r="E4" s="17"/>
      <c r="F4" s="17"/>
      <c r="G4" s="18"/>
      <c r="H4" s="19"/>
    </row>
    <row r="5" spans="1:8" s="18" customFormat="1">
      <c r="A5" s="46" t="s">
        <v>3</v>
      </c>
      <c r="B5" s="46"/>
      <c r="C5" s="23" t="s">
        <v>4</v>
      </c>
      <c r="D5" s="24" t="s">
        <v>5</v>
      </c>
      <c r="E5" s="24" t="s">
        <v>6</v>
      </c>
      <c r="F5" s="24" t="s">
        <v>7</v>
      </c>
      <c r="G5" s="25" t="s">
        <v>8</v>
      </c>
      <c r="H5" s="26" t="s">
        <v>9</v>
      </c>
    </row>
    <row r="6" spans="1:8" s="18" customFormat="1" ht="27" customHeight="1">
      <c r="A6" s="47" t="s">
        <v>39</v>
      </c>
      <c r="B6" s="48"/>
      <c r="C6" s="48"/>
      <c r="D6" s="48"/>
      <c r="E6" s="48"/>
      <c r="F6" s="48"/>
      <c r="G6" s="48"/>
      <c r="H6" s="49"/>
    </row>
    <row r="7" spans="1:8" ht="30.75" customHeight="1">
      <c r="A7" s="52" t="s">
        <v>17</v>
      </c>
      <c r="B7" s="52" t="s">
        <v>10</v>
      </c>
      <c r="C7" s="12" t="s">
        <v>18</v>
      </c>
      <c r="D7" s="5">
        <v>650</v>
      </c>
      <c r="E7" s="5">
        <v>2</v>
      </c>
      <c r="F7" s="6">
        <v>2</v>
      </c>
      <c r="G7" s="6">
        <f>D7*E7*F7</f>
        <v>2600</v>
      </c>
      <c r="H7" s="36" t="s">
        <v>36</v>
      </c>
    </row>
    <row r="8" spans="1:8" ht="30.75" customHeight="1">
      <c r="A8" s="53"/>
      <c r="B8" s="53"/>
      <c r="C8" s="12" t="s">
        <v>20</v>
      </c>
      <c r="D8" s="5">
        <v>650</v>
      </c>
      <c r="E8" s="5">
        <v>2</v>
      </c>
      <c r="F8" s="6">
        <v>2</v>
      </c>
      <c r="G8" s="6">
        <f>D8*E8*F8</f>
        <v>2600</v>
      </c>
      <c r="H8" s="36" t="s">
        <v>36</v>
      </c>
    </row>
    <row r="9" spans="1:8" ht="26.25" customHeight="1">
      <c r="A9" s="53"/>
      <c r="B9" s="54"/>
      <c r="C9" s="12" t="s">
        <v>19</v>
      </c>
      <c r="D9" s="5">
        <v>650</v>
      </c>
      <c r="E9" s="5">
        <v>3</v>
      </c>
      <c r="F9" s="6">
        <v>1</v>
      </c>
      <c r="G9" s="6">
        <f>D9*E9*F9</f>
        <v>1950</v>
      </c>
      <c r="H9" s="28"/>
    </row>
    <row r="10" spans="1:8" ht="26.25" customHeight="1">
      <c r="A10" s="54"/>
      <c r="B10" s="31" t="s">
        <v>29</v>
      </c>
      <c r="C10" s="32" t="s">
        <v>30</v>
      </c>
      <c r="D10" s="5">
        <v>0</v>
      </c>
      <c r="E10" s="5">
        <v>2</v>
      </c>
      <c r="F10" s="6">
        <v>1</v>
      </c>
      <c r="G10" s="6">
        <v>0</v>
      </c>
      <c r="H10" s="30"/>
    </row>
    <row r="11" spans="1:8">
      <c r="A11" s="1" t="s">
        <v>11</v>
      </c>
      <c r="B11" s="1"/>
      <c r="C11" s="2"/>
      <c r="D11" s="3"/>
      <c r="E11" s="3"/>
      <c r="F11" s="3"/>
      <c r="G11" s="3"/>
      <c r="H11" s="4"/>
    </row>
    <row r="12" spans="1:8" ht="14.25" customHeight="1">
      <c r="A12" s="55" t="s">
        <v>11</v>
      </c>
      <c r="B12" s="58" t="s">
        <v>12</v>
      </c>
      <c r="C12" s="27" t="s">
        <v>21</v>
      </c>
      <c r="D12" s="6">
        <v>300</v>
      </c>
      <c r="E12" s="6">
        <v>1</v>
      </c>
      <c r="F12" s="6">
        <v>8</v>
      </c>
      <c r="G12" s="6">
        <f t="shared" ref="G12:G14" si="0">D12*E12*F12</f>
        <v>2400</v>
      </c>
      <c r="H12" s="6"/>
    </row>
    <row r="13" spans="1:8" ht="14.25" customHeight="1">
      <c r="A13" s="56"/>
      <c r="B13" s="58"/>
      <c r="C13" s="27" t="s">
        <v>22</v>
      </c>
      <c r="D13" s="6">
        <v>50</v>
      </c>
      <c r="E13" s="6">
        <v>1</v>
      </c>
      <c r="F13" s="6">
        <v>8</v>
      </c>
      <c r="G13" s="6">
        <f t="shared" si="0"/>
        <v>400</v>
      </c>
      <c r="H13" s="6"/>
    </row>
    <row r="14" spans="1:8" ht="14.25" customHeight="1">
      <c r="A14" s="57"/>
      <c r="B14" s="58"/>
      <c r="C14" s="27" t="s">
        <v>23</v>
      </c>
      <c r="D14" s="6">
        <v>300</v>
      </c>
      <c r="E14" s="6">
        <v>1</v>
      </c>
      <c r="F14" s="6">
        <v>8</v>
      </c>
      <c r="G14" s="6">
        <f t="shared" si="0"/>
        <v>2400</v>
      </c>
      <c r="H14" s="6"/>
    </row>
    <row r="15" spans="1:8" ht="14.25" customHeight="1">
      <c r="A15" s="40" t="s">
        <v>13</v>
      </c>
      <c r="B15" s="41"/>
      <c r="C15" s="41"/>
      <c r="D15" s="41"/>
      <c r="E15" s="41"/>
      <c r="F15" s="41"/>
      <c r="G15" s="41"/>
      <c r="H15" s="42"/>
    </row>
    <row r="16" spans="1:8">
      <c r="A16" s="50" t="s">
        <v>27</v>
      </c>
      <c r="B16" s="51"/>
      <c r="C16" s="10" t="s">
        <v>33</v>
      </c>
      <c r="D16" s="8">
        <v>800</v>
      </c>
      <c r="E16" s="8">
        <v>1</v>
      </c>
      <c r="F16" s="8">
        <v>2</v>
      </c>
      <c r="G16" s="8">
        <f t="shared" ref="G16:G17" si="1">D16*E16*F16</f>
        <v>1600</v>
      </c>
      <c r="H16" s="9"/>
    </row>
    <row r="17" spans="1:8" ht="13.9" customHeight="1">
      <c r="A17" s="50" t="s">
        <v>26</v>
      </c>
      <c r="B17" s="51"/>
      <c r="C17" s="7" t="s">
        <v>34</v>
      </c>
      <c r="D17" s="11">
        <v>1800</v>
      </c>
      <c r="E17" s="11">
        <v>1</v>
      </c>
      <c r="F17" s="11">
        <v>1</v>
      </c>
      <c r="G17" s="8">
        <f t="shared" si="1"/>
        <v>1800</v>
      </c>
      <c r="H17" s="12"/>
    </row>
    <row r="18" spans="1:8">
      <c r="A18" s="50" t="s">
        <v>28</v>
      </c>
      <c r="B18" s="51"/>
      <c r="C18" s="27" t="s">
        <v>34</v>
      </c>
      <c r="D18" s="8">
        <v>1200</v>
      </c>
      <c r="E18" s="8">
        <v>1</v>
      </c>
      <c r="F18" s="8">
        <v>1</v>
      </c>
      <c r="G18" s="8">
        <f t="shared" ref="G18" si="2">D18*E18*F18</f>
        <v>1200</v>
      </c>
      <c r="H18" s="9"/>
    </row>
    <row r="19" spans="1:8" ht="25.5" customHeight="1">
      <c r="A19" s="40" t="s">
        <v>24</v>
      </c>
      <c r="B19" s="41"/>
      <c r="C19" s="41"/>
      <c r="D19" s="41"/>
      <c r="E19" s="41"/>
      <c r="F19" s="41"/>
      <c r="G19" s="41"/>
      <c r="H19" s="42"/>
    </row>
    <row r="20" spans="1:8">
      <c r="A20" s="33" t="s">
        <v>25</v>
      </c>
      <c r="B20" s="33"/>
      <c r="C20" s="34"/>
      <c r="D20" s="8">
        <v>30000</v>
      </c>
      <c r="E20" s="8">
        <v>1</v>
      </c>
      <c r="F20" s="8">
        <v>1</v>
      </c>
      <c r="G20" s="11">
        <f>D20*E20*F20</f>
        <v>30000</v>
      </c>
      <c r="H20" s="31" t="s">
        <v>32</v>
      </c>
    </row>
    <row r="21" spans="1:8" s="35" customFormat="1">
      <c r="A21" s="40" t="s">
        <v>14</v>
      </c>
      <c r="B21" s="41"/>
      <c r="C21" s="41"/>
      <c r="D21" s="41"/>
      <c r="E21" s="41"/>
      <c r="F21" s="41"/>
      <c r="G21" s="41"/>
      <c r="H21" s="42"/>
    </row>
    <row r="22" spans="1:8" s="35" customFormat="1">
      <c r="A22" s="27" t="s">
        <v>31</v>
      </c>
      <c r="B22" s="33"/>
      <c r="C22" s="34"/>
      <c r="D22" s="8">
        <v>500</v>
      </c>
      <c r="E22" s="8">
        <v>1</v>
      </c>
      <c r="F22" s="8">
        <v>4</v>
      </c>
      <c r="G22" s="11">
        <f>D22*E22*F22</f>
        <v>2000</v>
      </c>
      <c r="H22" s="29" t="s">
        <v>32</v>
      </c>
    </row>
    <row r="23" spans="1:8">
      <c r="A23" s="43" t="s">
        <v>15</v>
      </c>
      <c r="B23" s="43"/>
      <c r="C23" s="13"/>
      <c r="D23" s="11">
        <v>800</v>
      </c>
      <c r="E23" s="11">
        <v>1</v>
      </c>
      <c r="F23" s="11">
        <v>2</v>
      </c>
      <c r="G23" s="11">
        <f>D23*E23*F23</f>
        <v>1600</v>
      </c>
      <c r="H23" s="14"/>
    </row>
    <row r="24" spans="1:8">
      <c r="A24" s="37" t="s">
        <v>16</v>
      </c>
      <c r="B24" s="38"/>
      <c r="C24" s="38"/>
      <c r="D24" s="38"/>
      <c r="E24" s="38"/>
      <c r="F24" s="39"/>
      <c r="G24" s="15">
        <f>SUM(G7:G23)</f>
        <v>50550</v>
      </c>
      <c r="H24" s="16"/>
    </row>
    <row r="25" spans="1:8">
      <c r="A25" s="37" t="s">
        <v>37</v>
      </c>
      <c r="B25" s="38"/>
      <c r="C25" s="38"/>
      <c r="D25" s="38"/>
      <c r="E25" s="38"/>
      <c r="F25" s="39"/>
      <c r="G25" s="15">
        <f>G24*0.1</f>
        <v>5055</v>
      </c>
    </row>
    <row r="26" spans="1:8">
      <c r="A26" s="37" t="s">
        <v>38</v>
      </c>
      <c r="B26" s="38"/>
      <c r="C26" s="38"/>
      <c r="D26" s="38"/>
      <c r="E26" s="38"/>
      <c r="F26" s="39"/>
      <c r="G26" s="15">
        <f>(G24+G25)*0.06</f>
        <v>3336.2999999999997</v>
      </c>
    </row>
    <row r="27" spans="1:8">
      <c r="A27" s="37" t="s">
        <v>16</v>
      </c>
      <c r="B27" s="38"/>
      <c r="C27" s="38"/>
      <c r="D27" s="38"/>
      <c r="E27" s="38"/>
      <c r="F27" s="39"/>
      <c r="G27" s="15">
        <f>G24+G25+G26</f>
        <v>58941.3</v>
      </c>
    </row>
  </sheetData>
  <mergeCells count="19">
    <mergeCell ref="A17:B17"/>
    <mergeCell ref="A16:B16"/>
    <mergeCell ref="A18:B18"/>
    <mergeCell ref="B7:B9"/>
    <mergeCell ref="A12:A14"/>
    <mergeCell ref="B12:B14"/>
    <mergeCell ref="A7:A10"/>
    <mergeCell ref="A1:C1"/>
    <mergeCell ref="B2:E2"/>
    <mergeCell ref="A5:B5"/>
    <mergeCell ref="A6:H6"/>
    <mergeCell ref="A15:H15"/>
    <mergeCell ref="A24:F24"/>
    <mergeCell ref="A25:F25"/>
    <mergeCell ref="A26:F26"/>
    <mergeCell ref="A27:F27"/>
    <mergeCell ref="A19:H19"/>
    <mergeCell ref="A21:H21"/>
    <mergeCell ref="A23:B23"/>
  </mergeCells>
  <phoneticPr fontId="3" type="noConversion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GL6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2018-06-20T02:35:01Z</dcterms:modified>
</cp:coreProperties>
</file>