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<sst xmlns="http://schemas.openxmlformats.org/spreadsheetml/2006/main" count="119" uniqueCount="98">
  <si>
    <t>【借款报销单】</t>
  </si>
  <si>
    <t>团号：HMZA-190622-CZH683</t>
  </si>
  <si>
    <t>会议日期：6.22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</si>
  <si>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</si>
  <si>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</si>
  <si>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</si>
  <si>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</si>
  <si>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</si>
  <si>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</si>
  <si>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</si>
  <si>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</si>
  <si>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</si>
  <si>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</si>
  <si>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</si>
  <si>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</si>
  <si>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</si>
  <si>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</si>
  <si>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</si>
  <si>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</si>
  <si>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</si>
  <si>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</si>
  <si>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</si>
  <si>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客户使用费预估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</si>
  <si>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</si>
  <si>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</si>
  <si>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</si>
  <si>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</si>
  <si>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</si>
  <si>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</si>
  <si>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现地采买软饮、签到花等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</si>
  <si>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</si>
  <si>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</si>
  <si>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</si>
  <si>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</si>
  <si>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</si>
  <si>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</si>
  <si>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</si>
  <si>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</si>
  <si>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</si>
  <si>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</si>
  <si>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</si>
  <si>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</si>
  <si>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</si>
  <si>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</si>
  <si>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淘宝游戏道具定做5个</t>
  </si>
  <si>
    <t>其他物料购买茶歇、水等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</si>
  <si>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</si>
  <si>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</si>
  <si>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</si>
  <si>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</si>
  <si>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</si>
  <si>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</si>
  <si>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</si>
  <si>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</si>
  <si>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</si>
  <si>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</si>
  <si>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</si>
  <si>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</si>
  <si>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</si>
  <si>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</si>
  <si>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</si>
  <si>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</si>
  <si>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</si>
  <si>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</si>
  <si>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</si>
  <si>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</si>
  <si>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</si>
  <si>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6.5-6.6</t>
  </si>
  <si>
    <t>报销日期:</t>
  </si>
  <si>
    <t>团号:</t>
  </si>
  <si>
    <t>HMZA-190622-CZH683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</si>
  <si>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</si>
  <si>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</si>
  <si>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</si>
  <si>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</si>
  <si>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</si>
  <si>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</si>
  <si>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</si>
  <si>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</si>
  <si>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北京山西往返</t>
  </si>
  <si>
    <t>市内交通（打车）</t>
  </si>
  <si>
    <t>详见行程单</t>
  </si>
  <si>
    <t>北京站-家</t>
  </si>
  <si>
    <t>住宿费</t>
  </si>
  <si>
    <t>当地住宿一晚</t>
  </si>
  <si>
    <t>餐费</t>
  </si>
  <si>
    <t>6.5日王凤雨</t>
  </si>
  <si>
    <t>6.6日客户 王凤雨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</si>
  <si>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</si>
  <si>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</si>
  <si>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</si>
  <si>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</si>
  <si>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</si>
  <si>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</si>
  <si>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</si>
  <si>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</si>
  <si>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</si>
  <si>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太原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</si>
</sst>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27" borderId="20" applyNumberFormat="0" applyAlignment="0" applyProtection="0">
      <alignment vertical="center"/>
    </xf>
    <xf numFmtId="0" fontId="25" fillId="27" borderId="22" applyNumberFormat="0" applyAlignment="0" applyProtection="0">
      <alignment vertical="center"/>
    </xf>
    <xf numFmtId="0" fontId="19" fillId="26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4" sqref="H4:I5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6" max="6" width="12.62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1000</v>
      </c>
      <c r="G17" s="67">
        <v>0</v>
      </c>
      <c r="H17" s="67">
        <f t="shared" si="0"/>
        <v>1000</v>
      </c>
      <c r="I17" s="88" t="s">
        <v>22</v>
      </c>
      <c r="J17" s="93" t="s">
        <v>23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24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1000</v>
      </c>
      <c r="G21" s="71">
        <f t="shared" ref="G21:H21" si="5">SUM(G17:G20)</f>
        <v>0</v>
      </c>
      <c r="H21" s="71">
        <f t="shared" si="5"/>
        <v>1000</v>
      </c>
      <c r="I21" s="91"/>
      <c r="J21" s="95"/>
    </row>
    <row r="22" customHeight="1" spans="1:10">
      <c r="A22" s="65">
        <v>4</v>
      </c>
      <c r="B22" s="66" t="s">
        <v>25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26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27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28</v>
      </c>
      <c r="C25" s="74">
        <v>0</v>
      </c>
      <c r="D25" s="72"/>
      <c r="E25" s="74">
        <f t="shared" si="2"/>
        <v>0</v>
      </c>
      <c r="F25" s="67">
        <v>4000</v>
      </c>
      <c r="G25" s="67">
        <v>0</v>
      </c>
      <c r="H25" s="67">
        <f t="shared" si="0"/>
        <v>4000</v>
      </c>
      <c r="I25" s="88" t="s">
        <v>29</v>
      </c>
      <c r="J25" s="89" t="s">
        <v>30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31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4000</v>
      </c>
      <c r="G27" s="71">
        <f>SUM(G25:G26)</f>
        <v>0</v>
      </c>
      <c r="H27" s="71">
        <f t="shared" ref="H27" si="10">SUM(H25:H26)</f>
        <v>4000</v>
      </c>
      <c r="I27" s="91"/>
      <c r="J27" s="92"/>
    </row>
    <row r="28" customHeight="1" spans="1:10">
      <c r="A28" s="65">
        <v>6</v>
      </c>
      <c r="B28" s="66" t="s">
        <v>32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33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34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35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36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37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38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39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40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41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42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43</v>
      </c>
      <c r="C45" s="67">
        <v>0</v>
      </c>
      <c r="D45" s="68"/>
      <c r="E45" s="67">
        <f t="shared" si="2"/>
        <v>0</v>
      </c>
      <c r="F45" s="67">
        <v>10000</v>
      </c>
      <c r="G45" s="67">
        <v>0</v>
      </c>
      <c r="H45" s="67">
        <f>F45+G45</f>
        <v>10000</v>
      </c>
      <c r="I45" s="99" t="s">
        <v>44</v>
      </c>
      <c r="J45" s="96"/>
    </row>
    <row r="46" customHeight="1" spans="1:10">
      <c r="A46" s="78"/>
      <c r="B46" s="66"/>
      <c r="C46" s="67"/>
      <c r="D46" s="68"/>
      <c r="E46" s="67"/>
      <c r="F46" s="67">
        <v>5000</v>
      </c>
      <c r="G46" s="67">
        <v>0</v>
      </c>
      <c r="H46" s="67">
        <f t="shared" ref="H46:H51" si="19">F46+G46</f>
        <v>5000</v>
      </c>
      <c r="I46" s="88" t="s">
        <v>45</v>
      </c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46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15000</v>
      </c>
      <c r="G52" s="71">
        <f t="shared" ref="G52:H52" si="21">SUM(G45:G51)</f>
        <v>0</v>
      </c>
      <c r="H52" s="71">
        <f t="shared" si="21"/>
        <v>15000</v>
      </c>
      <c r="I52" s="91"/>
      <c r="J52" s="98"/>
    </row>
    <row r="53" customHeight="1" spans="1:10">
      <c r="A53" s="69"/>
      <c r="B53" s="70" t="s">
        <v>47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20000</v>
      </c>
      <c r="G53" s="71">
        <f t="shared" si="22"/>
        <v>0</v>
      </c>
      <c r="H53" s="71">
        <f t="shared" si="22"/>
        <v>20000</v>
      </c>
      <c r="I53" s="91"/>
      <c r="J53" s="100"/>
    </row>
    <row r="57" customHeight="1" spans="1:9">
      <c r="A57" s="79" t="s">
        <v>48</v>
      </c>
      <c r="B57" s="80"/>
      <c r="C57" s="81" t="s">
        <v>49</v>
      </c>
      <c r="D57" s="81"/>
      <c r="E57" s="81" t="s">
        <v>50</v>
      </c>
      <c r="F57" s="81"/>
      <c r="G57" s="81" t="s">
        <v>51</v>
      </c>
      <c r="H57" s="81"/>
      <c r="I57" s="101" t="s">
        <v>52</v>
      </c>
    </row>
    <row r="58" customHeight="1" spans="1:9">
      <c r="A58" s="82">
        <f>E53</f>
        <v>0</v>
      </c>
      <c r="B58" s="83"/>
      <c r="C58" s="83">
        <f>H53</f>
        <v>20000</v>
      </c>
      <c r="D58" s="83"/>
      <c r="E58" s="83">
        <f>F53</f>
        <v>20000</v>
      </c>
      <c r="F58" s="83"/>
      <c r="G58" s="83">
        <f>G53</f>
        <v>0</v>
      </c>
      <c r="H58" s="83"/>
      <c r="I58" s="102">
        <f>A58-C58</f>
        <v>-20000</v>
      </c>
    </row>
    <row r="60" customHeight="1" spans="1:9">
      <c r="A60" s="84" t="s">
        <v>53</v>
      </c>
      <c r="B60" s="85"/>
      <c r="C60" s="86" t="s">
        <v>54</v>
      </c>
      <c r="D60" s="84"/>
      <c r="E60" s="84" t="s">
        <v>55</v>
      </c>
      <c r="F60" s="84"/>
      <c r="G60" s="84" t="s">
        <v>56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topLeftCell="D28" workbookViewId="0">
      <selection activeCell="H20" sqref="H2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39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40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41"/>
      <c r="J7" s="11">
        <v>6.11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42"/>
      <c r="J8" s="15" t="s">
        <v>70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355.5</v>
      </c>
      <c r="H11" s="25">
        <v>355.5</v>
      </c>
      <c r="I11" s="44"/>
      <c r="J11" s="45"/>
      <c r="K11" s="46" t="s">
        <v>79</v>
      </c>
    </row>
    <row r="12" ht="23" customHeight="1" spans="2:11">
      <c r="B12" s="22">
        <v>2</v>
      </c>
      <c r="C12" s="23"/>
      <c r="D12" s="26"/>
      <c r="E12" s="27" t="s">
        <v>80</v>
      </c>
      <c r="F12" s="28"/>
      <c r="G12" s="25">
        <v>30</v>
      </c>
      <c r="H12" s="25">
        <v>30</v>
      </c>
      <c r="I12" s="44"/>
      <c r="J12" s="45"/>
      <c r="K12" s="46" t="s">
        <v>81</v>
      </c>
    </row>
    <row r="13" ht="23" customHeight="1" spans="2:11">
      <c r="B13" s="22"/>
      <c r="C13" s="23"/>
      <c r="D13" s="26"/>
      <c r="E13" s="29"/>
      <c r="F13" s="30"/>
      <c r="G13" s="25">
        <v>70</v>
      </c>
      <c r="H13" s="25">
        <v>70</v>
      </c>
      <c r="I13" s="44"/>
      <c r="J13" s="45"/>
      <c r="K13" s="46" t="s">
        <v>82</v>
      </c>
    </row>
    <row r="14" ht="20.1" customHeight="1" spans="2:11">
      <c r="B14" s="22">
        <v>3</v>
      </c>
      <c r="C14" s="23"/>
      <c r="D14" s="26"/>
      <c r="E14" s="22" t="s">
        <v>83</v>
      </c>
      <c r="F14" s="23"/>
      <c r="G14" s="25">
        <v>400</v>
      </c>
      <c r="H14" s="25">
        <v>400</v>
      </c>
      <c r="I14" s="44"/>
      <c r="J14" s="45"/>
      <c r="K14" s="46" t="s">
        <v>84</v>
      </c>
    </row>
    <row r="15" ht="20.1" customHeight="1" spans="2:11">
      <c r="B15" s="22">
        <v>4</v>
      </c>
      <c r="C15" s="23"/>
      <c r="D15" s="26"/>
      <c r="E15" s="27" t="s">
        <v>85</v>
      </c>
      <c r="F15" s="28"/>
      <c r="G15" s="25">
        <v>35</v>
      </c>
      <c r="H15" s="25">
        <v>35</v>
      </c>
      <c r="I15" s="44"/>
      <c r="J15" s="45"/>
      <c r="K15" s="46" t="s">
        <v>86</v>
      </c>
    </row>
    <row r="16" ht="20.1" customHeight="1" spans="2:11">
      <c r="B16" s="22"/>
      <c r="C16" s="23"/>
      <c r="D16" s="26"/>
      <c r="E16" s="29"/>
      <c r="F16" s="30"/>
      <c r="G16" s="25">
        <v>102</v>
      </c>
      <c r="H16" s="25">
        <v>102</v>
      </c>
      <c r="I16" s="44"/>
      <c r="J16" s="45"/>
      <c r="K16" s="46" t="s">
        <v>87</v>
      </c>
    </row>
    <row r="17" ht="20.1" customHeight="1" spans="2:11">
      <c r="B17" s="22">
        <v>5</v>
      </c>
      <c r="C17" s="23"/>
      <c r="D17" s="24" t="s">
        <v>43</v>
      </c>
      <c r="E17" s="31"/>
      <c r="F17" s="31"/>
      <c r="G17" s="25">
        <v>0</v>
      </c>
      <c r="H17" s="25">
        <v>0</v>
      </c>
      <c r="I17" s="44"/>
      <c r="J17" s="45"/>
      <c r="K17" s="46"/>
    </row>
    <row r="18" ht="20.1" customHeight="1" spans="2:11">
      <c r="B18" s="22">
        <v>6</v>
      </c>
      <c r="C18" s="23"/>
      <c r="D18" s="26"/>
      <c r="E18" s="31"/>
      <c r="F18" s="31"/>
      <c r="G18" s="25">
        <v>0</v>
      </c>
      <c r="H18" s="25"/>
      <c r="I18" s="44"/>
      <c r="J18" s="45"/>
      <c r="K18" s="46"/>
    </row>
    <row r="19" ht="20.1" customHeight="1" spans="2:11">
      <c r="B19" s="22">
        <v>7</v>
      </c>
      <c r="C19" s="23"/>
      <c r="D19" s="32"/>
      <c r="E19" s="31"/>
      <c r="F19" s="31"/>
      <c r="G19" s="25">
        <v>0</v>
      </c>
      <c r="H19" s="25"/>
      <c r="I19" s="44"/>
      <c r="J19" s="45"/>
      <c r="K19" s="46"/>
    </row>
    <row r="20" ht="20.1" customHeight="1" spans="2:11">
      <c r="B20" s="19" t="s">
        <v>47</v>
      </c>
      <c r="C20" s="33"/>
      <c r="D20" s="33"/>
      <c r="E20" s="33"/>
      <c r="F20" s="20"/>
      <c r="G20" s="34">
        <f>SUM(G11:G19)</f>
        <v>992.5</v>
      </c>
      <c r="H20" s="34">
        <f>SUM(H11:H19)</f>
        <v>992.5</v>
      </c>
      <c r="I20" s="47">
        <f>SUM(I11:J19)</f>
        <v>0</v>
      </c>
      <c r="J20" s="48"/>
      <c r="K20" s="49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50"/>
      <c r="K21" s="16"/>
    </row>
    <row r="22" ht="20.1" customHeight="1" spans="2:11">
      <c r="B22" s="21" t="s">
        <v>74</v>
      </c>
      <c r="C22" s="21"/>
      <c r="D22" s="21"/>
      <c r="E22" s="21"/>
      <c r="F22" s="21"/>
      <c r="G22" s="21" t="s">
        <v>88</v>
      </c>
      <c r="H22" s="21"/>
      <c r="I22" s="21"/>
      <c r="J22" s="21"/>
      <c r="K22" s="21" t="s">
        <v>89</v>
      </c>
    </row>
    <row r="23" ht="20.1" customHeight="1" spans="2:11">
      <c r="B23" s="35">
        <f>H20</f>
        <v>992.5</v>
      </c>
      <c r="C23" s="35"/>
      <c r="D23" s="35"/>
      <c r="E23" s="35"/>
      <c r="F23" s="35"/>
      <c r="G23" s="35">
        <f>I20</f>
        <v>0</v>
      </c>
      <c r="H23" s="35"/>
      <c r="I23" s="35"/>
      <c r="J23" s="35"/>
      <c r="K23" s="51">
        <f>SUM(B23:J23)</f>
        <v>992.5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90</v>
      </c>
      <c r="C25" s="16"/>
      <c r="D25" s="16"/>
      <c r="E25" s="16"/>
      <c r="F25" s="16" t="s">
        <v>54</v>
      </c>
      <c r="G25" s="16" t="s">
        <v>91</v>
      </c>
      <c r="H25" s="16"/>
      <c r="I25" s="16"/>
      <c r="J25" s="16" t="s">
        <v>56</v>
      </c>
      <c r="K25" s="16"/>
    </row>
    <row r="28" ht="18.75" spans="1:11">
      <c r="A28" s="2" t="s">
        <v>92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58</v>
      </c>
      <c r="E30" s="6"/>
      <c r="F30" s="7" t="str">
        <f>F5</f>
        <v>王凤雨</v>
      </c>
      <c r="G30" s="7"/>
      <c r="H30" s="6" t="s">
        <v>60</v>
      </c>
      <c r="I30" s="5"/>
      <c r="J30" s="7" t="str">
        <f>J5</f>
        <v>助理</v>
      </c>
      <c r="K30" s="39"/>
    </row>
    <row r="31" ht="20.1" customHeight="1" spans="2:11">
      <c r="B31" s="8"/>
      <c r="C31" s="9"/>
      <c r="D31" s="10" t="s">
        <v>62</v>
      </c>
      <c r="E31" s="10"/>
      <c r="F31" s="11" t="str">
        <f>F6</f>
        <v>北京</v>
      </c>
      <c r="G31" s="11"/>
      <c r="H31" s="10" t="s">
        <v>64</v>
      </c>
      <c r="I31" s="9"/>
      <c r="J31" s="11" t="str">
        <f>J6</f>
        <v>企划活动部</v>
      </c>
      <c r="K31" s="40"/>
    </row>
    <row r="32" ht="20.1" customHeight="1" spans="2:11">
      <c r="B32" s="8"/>
      <c r="C32" s="9"/>
      <c r="D32" s="10" t="s">
        <v>66</v>
      </c>
      <c r="E32" s="10"/>
      <c r="F32" s="11" t="str">
        <f>F7</f>
        <v>6.5-6.6</v>
      </c>
      <c r="G32" s="11"/>
      <c r="H32" s="10" t="s">
        <v>68</v>
      </c>
      <c r="I32" s="41"/>
      <c r="J32" s="11">
        <f>J7</f>
        <v>6.11</v>
      </c>
      <c r="K32" s="40"/>
    </row>
    <row r="33" ht="20.1" customHeight="1" spans="2:11">
      <c r="B33" s="12"/>
      <c r="C33" s="13"/>
      <c r="D33" s="14"/>
      <c r="E33" s="14"/>
      <c r="F33" s="15"/>
      <c r="G33" s="15"/>
      <c r="H33" s="14" t="s">
        <v>69</v>
      </c>
      <c r="I33" s="42"/>
      <c r="J33" s="15" t="str">
        <f>J8</f>
        <v>HMZA-190622-CZH683</v>
      </c>
      <c r="K33" s="43"/>
    </row>
    <row r="34" ht="20.1" customHeight="1"/>
    <row r="35" ht="20.1" customHeight="1" spans="2:11">
      <c r="B35" s="31"/>
      <c r="C35" s="31"/>
      <c r="D35" s="36" t="s">
        <v>93</v>
      </c>
      <c r="E35" s="31" t="s">
        <v>94</v>
      </c>
      <c r="F35" s="31"/>
      <c r="G35" s="25" t="s">
        <v>95</v>
      </c>
      <c r="H35" s="25" t="s">
        <v>96</v>
      </c>
      <c r="I35" s="25" t="s">
        <v>47</v>
      </c>
      <c r="J35" s="25"/>
      <c r="K35" s="52" t="s">
        <v>76</v>
      </c>
    </row>
    <row r="36" ht="20.1" customHeight="1" spans="2:11">
      <c r="B36" s="31">
        <v>1</v>
      </c>
      <c r="C36" s="31"/>
      <c r="D36" s="37" t="s">
        <v>97</v>
      </c>
      <c r="E36" s="31" t="s">
        <v>67</v>
      </c>
      <c r="F36" s="31"/>
      <c r="G36" s="25">
        <v>100</v>
      </c>
      <c r="H36" s="25">
        <v>2</v>
      </c>
      <c r="I36" s="44">
        <f>G36*H36</f>
        <v>200</v>
      </c>
      <c r="J36" s="45"/>
      <c r="K36" s="53"/>
    </row>
    <row r="37" ht="20.1" customHeight="1" spans="2:11">
      <c r="B37" s="31">
        <v>2</v>
      </c>
      <c r="C37" s="31"/>
      <c r="D37" s="37"/>
      <c r="E37" s="31"/>
      <c r="F37" s="31"/>
      <c r="G37" s="25">
        <v>200</v>
      </c>
      <c r="H37" s="25">
        <v>0</v>
      </c>
      <c r="I37" s="44">
        <f t="shared" ref="I37:I38" si="0">G37*H37</f>
        <v>0</v>
      </c>
      <c r="J37" s="45"/>
      <c r="K37" s="53"/>
    </row>
    <row r="38" ht="20.1" customHeight="1" spans="2:11">
      <c r="B38" s="31">
        <v>3</v>
      </c>
      <c r="C38" s="31"/>
      <c r="D38" s="37"/>
      <c r="E38" s="31"/>
      <c r="F38" s="31"/>
      <c r="G38" s="25">
        <v>0</v>
      </c>
      <c r="H38" s="25">
        <v>0</v>
      </c>
      <c r="I38" s="44">
        <f t="shared" si="0"/>
        <v>0</v>
      </c>
      <c r="J38" s="45"/>
      <c r="K38" s="53"/>
    </row>
    <row r="39" ht="20.1" customHeight="1" spans="2:11">
      <c r="B39" s="19" t="s">
        <v>47</v>
      </c>
      <c r="C39" s="33"/>
      <c r="D39" s="33"/>
      <c r="E39" s="33"/>
      <c r="F39" s="20"/>
      <c r="G39" s="34"/>
      <c r="H39" s="34">
        <f>SUM(H21:H38)</f>
        <v>2</v>
      </c>
      <c r="I39" s="47">
        <f>SUM(I36:J38)</f>
        <v>200</v>
      </c>
      <c r="J39" s="48"/>
      <c r="K39" s="49"/>
    </row>
    <row r="40" ht="20.1" customHeight="1" spans="2:11">
      <c r="B40" s="16" t="s">
        <v>90</v>
      </c>
      <c r="C40" s="16"/>
      <c r="D40" s="16"/>
      <c r="E40" s="16"/>
      <c r="F40" s="16" t="s">
        <v>54</v>
      </c>
      <c r="G40" s="16" t="s">
        <v>91</v>
      </c>
      <c r="H40" s="16"/>
      <c r="I40" s="16"/>
      <c r="J40" s="16" t="s">
        <v>56</v>
      </c>
      <c r="K40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4:C14"/>
    <mergeCell ref="E14:F14"/>
    <mergeCell ref="I14:J14"/>
    <mergeCell ref="B15:C15"/>
    <mergeCell ref="I15:J15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5"/>
    <mergeCell ref="D17:D19"/>
    <mergeCell ref="E12:F13"/>
    <mergeCell ref="E15:F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2019-06-10T09:34:23Z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