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60" windowHeight="1316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<sst xmlns="http://schemas.openxmlformats.org/spreadsheetml/2006/main" count="51" uniqueCount="50">
  <si>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报价项目：</t>
  </si>
  <si>
    <t>2025 GL8上市发布会-深圳会务接待 SOW</t>
  </si>
  <si>
    <t>报价单位：</t>
  </si>
  <si>
    <t>康辉集团北京国际会议展览有限公司</t>
  </si>
  <si>
    <t>项目时间：</t>
  </si>
  <si>
    <t>8.24-8.27</t>
  </si>
  <si>
    <t>报价联系人：</t>
  </si>
  <si>
    <t>马可</t>
  </si>
  <si>
    <t>联系方式：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</si>
  <si>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</si>
  <si>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</si>
  <si>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</si>
  <si>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</si>
  <si>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</si>
  <si>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</si>
  <si>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</si>
  <si>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</si>
  <si>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</si>
  <si>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深圳光明福朋喜来登酒店</t>
  </si>
  <si>
    <t>1晚，标准大床房含单早</t>
  </si>
  <si>
    <t>用餐</t>
  </si>
  <si>
    <t>圆桌晚宴</t>
  </si>
  <si>
    <t>中午酒店自助餐</t>
  </si>
  <si>
    <t>酒水</t>
  </si>
  <si>
    <t>交通</t>
  </si>
  <si>
    <t>活动期间全天包车</t>
  </si>
  <si>
    <t>暂按4辆预估，打包价计算（8H100KM)，最终以实际费用为准</t>
  </si>
  <si>
    <t>活动当天发布日53座大巴酒店-会场往返接送</t>
  </si>
  <si>
    <t>暂按2辆预估，打包价计算（8H100KM)，最终以实际费用为准</t>
  </si>
  <si>
    <t>司机停车费&amp;过路费</t>
  </si>
  <si>
    <t>司机加油费</t>
  </si>
  <si>
    <t>制作</t>
  </si>
  <si>
    <t>接机牌、手举牌</t>
  </si>
  <si>
    <t>KT板＋伸缩把手</t>
  </si>
  <si>
    <t>车头牌</t>
  </si>
  <si>
    <t>塑封A4</t>
  </si>
  <si>
    <t>餐券</t>
  </si>
  <si>
    <t>酒店签到背板</t>
  </si>
  <si>
    <t>其他</t>
  </si>
  <si>
    <t>工作人员</t>
  </si>
  <si>
    <t>控房签到、会务、餐饮共3人预估，含会务指引、会议服务、送机人员</t>
  </si>
  <si>
    <t>地接工作人员</t>
  </si>
  <si>
    <t>地接工作人员超时费用</t>
  </si>
  <si>
    <t>司机劳务</t>
  </si>
  <si>
    <t>工作人员大交通</t>
  </si>
  <si>
    <t>工作人员往返大交通，最终以实际费用为准</t>
  </si>
  <si>
    <t>总计（Net）</t>
  </si>
  <si>
    <t>服务费（10%）</t>
  </si>
  <si>
    <t>税费（6%）</t>
  </si>
  <si>
    <t>费用总计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</si>
</sst>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4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39" borderId="0" applyNumberFormat="0" applyBorder="0" applyProtection="0">
      <alignment vertical="center"/>
    </xf>
    <xf numFmtId="0" fontId="30" fillId="39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Protection="0">
      <alignment vertical="center"/>
    </xf>
    <xf numFmtId="0" fontId="30" fillId="41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41" borderId="0" applyNumberFormat="0" applyBorder="0" applyProtection="0">
      <alignment vertical="center"/>
    </xf>
    <xf numFmtId="0" fontId="30" fillId="41" borderId="0" applyNumberFormat="0" applyBorder="0" applyProtection="0">
      <alignment vertical="center"/>
    </xf>
    <xf numFmtId="0" fontId="30" fillId="44" borderId="0" applyNumberFormat="0" applyBorder="0" applyProtection="0">
      <alignment vertical="center"/>
    </xf>
    <xf numFmtId="0" fontId="30" fillId="44" borderId="0" applyNumberFormat="0" applyBorder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45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3" borderId="0" applyNumberFormat="0" applyBorder="0" applyProtection="0">
      <alignment vertical="center"/>
    </xf>
    <xf numFmtId="0" fontId="31" fillId="43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48" borderId="0" applyNumberFormat="0" applyBorder="0" applyProtection="0">
      <alignment vertical="center"/>
    </xf>
    <xf numFmtId="0" fontId="31" fillId="48" borderId="0" applyNumberFormat="0" applyBorder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0" borderId="0" applyNumberFormat="0" applyBorder="0" applyProtection="0">
      <alignment vertical="center"/>
    </xf>
    <xf numFmtId="0" fontId="31" fillId="50" borderId="0" applyNumberFormat="0" applyBorder="0" applyProtection="0">
      <alignment vertical="center"/>
    </xf>
    <xf numFmtId="0" fontId="31" fillId="51" borderId="0" applyNumberFormat="0" applyBorder="0" applyProtection="0">
      <alignment vertical="center"/>
    </xf>
    <xf numFmtId="0" fontId="31" fillId="51" borderId="0" applyNumberFormat="0" applyBorder="0" applyProtection="0">
      <alignment vertical="center"/>
    </xf>
    <xf numFmtId="0" fontId="31" fillId="52" borderId="0" applyNumberFormat="0" applyBorder="0" applyProtection="0">
      <alignment vertical="center"/>
    </xf>
    <xf numFmtId="0" fontId="31" fillId="52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53" borderId="0" applyNumberFormat="0" applyBorder="0" applyProtection="0">
      <alignment vertical="center"/>
    </xf>
    <xf numFmtId="0" fontId="31" fillId="53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2" fillId="36" borderId="0" applyNumberFormat="0" applyBorder="0" applyProtection="0">
      <alignment vertical="center"/>
    </xf>
    <xf numFmtId="0" fontId="33" fillId="54" borderId="15" applyNumberFormat="0" applyProtection="0">
      <alignment vertical="center"/>
    </xf>
    <xf numFmtId="0" fontId="33" fillId="54" borderId="15" applyNumberFormat="0" applyProtection="0">
      <alignment vertical="center"/>
    </xf>
    <xf numFmtId="0" fontId="34" fillId="55" borderId="16" applyNumberFormat="0" applyProtection="0">
      <alignment vertical="center"/>
    </xf>
    <xf numFmtId="0" fontId="34" fillId="55" borderId="16" applyNumberFormat="0" applyProtection="0">
      <alignment vertical="center"/>
    </xf>
    <xf numFmtId="0" fontId="35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6" fillId="37" borderId="0" applyNumberFormat="0" applyBorder="0" applyProtection="0">
      <alignment vertical="center"/>
    </xf>
    <xf numFmtId="0" fontId="36" fillId="37" borderId="0" applyNumberFormat="0" applyBorder="0" applyProtection="0">
      <alignment vertical="center"/>
    </xf>
    <xf numFmtId="0" fontId="37" fillId="0" borderId="17" applyNumberFormat="0" applyProtection="0">
      <alignment vertical="center"/>
    </xf>
    <xf numFmtId="0" fontId="37" fillId="0" borderId="17" applyNumberFormat="0" applyProtection="0">
      <alignment vertical="center"/>
    </xf>
    <xf numFmtId="0" fontId="38" fillId="0" borderId="18" applyNumberFormat="0" applyProtection="0">
      <alignment vertical="center"/>
    </xf>
    <xf numFmtId="0" fontId="38" fillId="0" borderId="18" applyNumberFormat="0" applyProtection="0">
      <alignment vertical="center"/>
    </xf>
    <xf numFmtId="0" fontId="39" fillId="0" borderId="19" applyNumberFormat="0" applyProtection="0">
      <alignment vertical="center"/>
    </xf>
    <xf numFmtId="0" fontId="39" fillId="0" borderId="19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40" fillId="40" borderId="15" applyNumberFormat="0" applyProtection="0">
      <alignment vertical="center"/>
    </xf>
    <xf numFmtId="0" fontId="40" fillId="40" borderId="15" applyNumberFormat="0" applyProtection="0">
      <alignment vertical="center"/>
    </xf>
    <xf numFmtId="0" fontId="41" fillId="0" borderId="20" applyNumberFormat="0" applyProtection="0">
      <alignment vertical="center"/>
    </xf>
    <xf numFmtId="0" fontId="41" fillId="0" borderId="20" applyNumberFormat="0" applyProtection="0">
      <alignment vertical="center"/>
    </xf>
    <xf numFmtId="0" fontId="42" fillId="56" borderId="0" applyNumberFormat="0" applyBorder="0" applyProtection="0">
      <alignment vertical="center"/>
    </xf>
    <xf numFmtId="0" fontId="42" fillId="56" borderId="0" applyNumberFormat="0" applyBorder="0" applyProtection="0">
      <alignment vertical="center"/>
    </xf>
    <xf numFmtId="0" fontId="43" fillId="57" borderId="21" applyNumberFormat="0" applyProtection="0">
      <alignment vertical="center"/>
    </xf>
    <xf numFmtId="0" fontId="43" fillId="57" borderId="21" applyNumberFormat="0" applyProtection="0">
      <alignment vertical="center"/>
    </xf>
    <xf numFmtId="0" fontId="44" fillId="54" borderId="22" applyNumberFormat="0" applyProtection="0">
      <alignment vertical="center"/>
    </xf>
    <xf numFmtId="0" fontId="44" fillId="54" borderId="22" applyNumberFormat="0" applyProtection="0">
      <alignment vertical="center"/>
    </xf>
    <xf numFmtId="0" fontId="45" fillId="0" borderId="0" applyNumberFormat="0" applyBorder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23" applyNumberFormat="0" applyProtection="0">
      <alignment vertical="center"/>
    </xf>
    <xf numFmtId="0" fontId="46" fillId="0" borderId="23" applyNumberFormat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3" fillId="54" borderId="15" applyNumberFormat="0" applyAlignment="0" applyProtection="0">
      <alignment vertical="center"/>
    </xf>
    <xf numFmtId="0" fontId="33" fillId="54" borderId="15" applyNumberFormat="0" applyAlignment="0" applyProtection="0">
      <alignment vertical="center"/>
    </xf>
    <xf numFmtId="0" fontId="34" fillId="55" borderId="16" applyNumberFormat="0" applyAlignment="0" applyProtection="0">
      <alignment vertical="center"/>
    </xf>
    <xf numFmtId="0" fontId="34" fillId="55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4" fillId="54" borderId="22" applyNumberFormat="0" applyAlignment="0" applyProtection="0">
      <alignment vertical="center"/>
    </xf>
    <xf numFmtId="0" fontId="44" fillId="54" borderId="22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43" fillId="57" borderId="21" applyNumberFormat="0" applyFont="0" applyAlignment="0" applyProtection="0">
      <alignment vertical="center"/>
    </xf>
    <xf numFmtId="0" fontId="43" fillId="57" borderId="21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81" applyFont="1" applyBorder="1" applyAlignment="1">
      <alignment horizontal="center" vertical="center" wrapText="1"/>
    </xf>
    <xf numFmtId="0" fontId="7" fillId="0" borderId="3" xfId="181" applyFont="1" applyBorder="1" applyAlignment="1">
      <alignment horizontal="center" vertical="center" wrapText="1"/>
    </xf>
    <xf numFmtId="0" fontId="7" fillId="2" borderId="3" xfId="181" applyFont="1" applyFill="1" applyBorder="1" applyAlignment="1">
      <alignment horizontal="left" vertical="center" wrapText="1"/>
    </xf>
    <xf numFmtId="0" fontId="7" fillId="0" borderId="2" xfId="181" applyFont="1" applyBorder="1" applyAlignment="1">
      <alignment horizontal="left" vertical="center" wrapText="1"/>
    </xf>
    <xf numFmtId="0" fontId="7" fillId="0" borderId="2" xfId="181" applyFont="1" applyBorder="1" applyAlignment="1">
      <alignment horizontal="center" vertical="center" wrapText="1"/>
    </xf>
    <xf numFmtId="0" fontId="8" fillId="0" borderId="2" xfId="181" applyFont="1" applyBorder="1" applyAlignment="1">
      <alignment horizontal="center" vertical="center" wrapText="1"/>
    </xf>
    <xf numFmtId="0" fontId="8" fillId="0" borderId="2" xfId="181" applyFont="1" applyBorder="1" applyAlignment="1">
      <alignment vertical="center" wrapText="1"/>
    </xf>
    <xf numFmtId="0" fontId="2" fillId="0" borderId="2" xfId="181" applyFont="1" applyBorder="1" applyAlignment="1">
      <alignment horizontal="left" vertical="center" wrapText="1"/>
    </xf>
    <xf numFmtId="176" fontId="7" fillId="0" borderId="2" xfId="181" applyNumberFormat="1" applyFont="1" applyBorder="1" applyAlignment="1">
      <alignment horizontal="center" vertical="center" wrapText="1"/>
    </xf>
    <xf numFmtId="0" fontId="8" fillId="0" borderId="4" xfId="181" applyFont="1" applyBorder="1" applyAlignment="1">
      <alignment horizontal="center" vertical="center" wrapText="1"/>
    </xf>
    <xf numFmtId="0" fontId="7" fillId="0" borderId="2" xfId="181" applyFont="1" applyFill="1" applyBorder="1" applyAlignment="1">
      <alignment horizontal="left" vertical="center" wrapText="1"/>
    </xf>
    <xf numFmtId="176" fontId="7" fillId="0" borderId="2" xfId="181" applyNumberFormat="1" applyFont="1" applyFill="1" applyBorder="1" applyAlignment="1">
      <alignment horizontal="center" vertical="center" wrapText="1"/>
    </xf>
    <xf numFmtId="0" fontId="7" fillId="0" borderId="2" xfId="181" applyFont="1" applyFill="1" applyBorder="1" applyAlignment="1">
      <alignment horizontal="center" vertical="center" wrapText="1"/>
    </xf>
    <xf numFmtId="0" fontId="8" fillId="0" borderId="5" xfId="18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6" fillId="0" borderId="2" xfId="181" applyNumberFormat="1" applyFont="1" applyBorder="1" applyAlignment="1">
      <alignment horizontal="center" vertical="center" wrapText="1"/>
    </xf>
    <xf numFmtId="176" fontId="7" fillId="4" borderId="2" xfId="18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7" fillId="0" borderId="3" xfId="181" applyNumberFormat="1" applyFont="1" applyBorder="1" applyAlignment="1">
      <alignment horizontal="center" vertical="center" wrapText="1"/>
    </xf>
    <xf numFmtId="176" fontId="7" fillId="5" borderId="2" xfId="181" applyNumberFormat="1" applyFont="1" applyFill="1" applyBorder="1" applyAlignment="1">
      <alignment horizontal="center" vertical="center" wrapText="1"/>
    </xf>
    <xf numFmtId="177" fontId="7" fillId="0" borderId="2" xfId="181" applyNumberFormat="1" applyFont="1" applyBorder="1" applyAlignment="1">
      <alignment horizontal="center" vertical="center" wrapText="1"/>
    </xf>
    <xf numFmtId="177" fontId="7" fillId="0" borderId="2" xfId="181" applyNumberFormat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/>
    </xf>
    <xf numFmtId="177" fontId="7" fillId="3" borderId="2" xfId="181" applyNumberFormat="1" applyFont="1" applyFill="1" applyBorder="1" applyAlignment="1">
      <alignment horizontal="center" vertical="center" wrapText="1"/>
    </xf>
  </cellXfs>
  <cellStyles count="2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2" xfId="53"/>
    <cellStyle name="20% - Accent2 2" xfId="54"/>
    <cellStyle name="20% - Accent3" xfId="55"/>
    <cellStyle name="20% - Accent3 2" xfId="56"/>
    <cellStyle name="20% - Accent4" xfId="57"/>
    <cellStyle name="20% - Accent4 2" xfId="58"/>
    <cellStyle name="20% - Accent5" xfId="59"/>
    <cellStyle name="20% - Accent5 2" xfId="60"/>
    <cellStyle name="20% - Accent6" xfId="61"/>
    <cellStyle name="20% - Accent6 2" xfId="62"/>
    <cellStyle name="20% - 强调文字颜色 1 2" xfId="63"/>
    <cellStyle name="20% - 强调文字颜色 1 3" xfId="64"/>
    <cellStyle name="20% - 强调文字颜色 2 2" xfId="65"/>
    <cellStyle name="20% - 强调文字颜色 2 3" xfId="66"/>
    <cellStyle name="20% - 强调文字颜色 3 2" xfId="67"/>
    <cellStyle name="20% - 强调文字颜色 3 3" xfId="68"/>
    <cellStyle name="20% - 强调文字颜色 4 2" xfId="69"/>
    <cellStyle name="20% - 强调文字颜色 4 3" xfId="70"/>
    <cellStyle name="20% - 强调文字颜色 5 2" xfId="71"/>
    <cellStyle name="20% - 强调文字颜色 5 3" xfId="72"/>
    <cellStyle name="20% - 强调文字颜色 6 2" xfId="73"/>
    <cellStyle name="20% - 强调文字颜色 6 3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强调文字颜色 1 2" xfId="87"/>
    <cellStyle name="40% - 强调文字颜色 1 3" xfId="88"/>
    <cellStyle name="40% - 强调文字颜色 2 2" xfId="89"/>
    <cellStyle name="40% - 强调文字颜色 2 3" xfId="90"/>
    <cellStyle name="40% - 强调文字颜色 3 2" xfId="91"/>
    <cellStyle name="40% - 强调文字颜色 3 3" xfId="92"/>
    <cellStyle name="40% - 强调文字颜色 4 2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强调文字颜色 1 2" xfId="111"/>
    <cellStyle name="60% - 强调文字颜色 1 3" xfId="112"/>
    <cellStyle name="60% - 强调文字颜色 2 2" xfId="113"/>
    <cellStyle name="60% - 强调文字颜色 2 3" xfId="114"/>
    <cellStyle name="60% - 强调文字颜色 3 2" xfId="115"/>
    <cellStyle name="60% - 强调文字颜色 3 3" xfId="116"/>
    <cellStyle name="60% - 强调文字颜色 4 2" xfId="117"/>
    <cellStyle name="60% - 强调文字颜色 4 3" xfId="118"/>
    <cellStyle name="60% - 强调文字颜色 5 2" xfId="119"/>
    <cellStyle name="60% - 强调文字颜色 5 3" xfId="120"/>
    <cellStyle name="60% - 强调文字颜色 6 2" xfId="121"/>
    <cellStyle name="60% - 强调文字颜色 6 3" xfId="122"/>
    <cellStyle name="Accent1" xfId="123"/>
    <cellStyle name="Accent1 2" xfId="124"/>
    <cellStyle name="Accent2" xfId="125"/>
    <cellStyle name="Accent2 2" xfId="126"/>
    <cellStyle name="Accent3" xfId="127"/>
    <cellStyle name="Accent3 2" xfId="128"/>
    <cellStyle name="Accent4" xfId="129"/>
    <cellStyle name="Accent4 2" xfId="130"/>
    <cellStyle name="Accent5" xfId="131"/>
    <cellStyle name="Accent5 2" xfId="132"/>
    <cellStyle name="Accent6" xfId="133"/>
    <cellStyle name="Accent6 2" xfId="134"/>
    <cellStyle name="Bad" xfId="135"/>
    <cellStyle name="Bad 2" xfId="136"/>
    <cellStyle name="Calculation" xfId="137"/>
    <cellStyle name="Calculation 2" xfId="138"/>
    <cellStyle name="Check Cell" xfId="139"/>
    <cellStyle name="Check Cell 2" xfId="140"/>
    <cellStyle name="Explanatory Text" xfId="141"/>
    <cellStyle name="Explanatory Text 2" xfId="142"/>
    <cellStyle name="Good" xfId="143"/>
    <cellStyle name="Good 2" xfId="144"/>
    <cellStyle name="Heading 1" xfId="145"/>
    <cellStyle name="Heading 1 2" xfId="146"/>
    <cellStyle name="Heading 2" xfId="147"/>
    <cellStyle name="Heading 2 2" xfId="148"/>
    <cellStyle name="Heading 3" xfId="149"/>
    <cellStyle name="Heading 3 2" xfId="150"/>
    <cellStyle name="Heading 4" xfId="151"/>
    <cellStyle name="Heading 4 2" xfId="152"/>
    <cellStyle name="Input" xfId="153"/>
    <cellStyle name="Input 2" xfId="154"/>
    <cellStyle name="Linked Cell" xfId="155"/>
    <cellStyle name="Linked Cell 2" xfId="156"/>
    <cellStyle name="Neutral" xfId="157"/>
    <cellStyle name="Neutral 2" xfId="158"/>
    <cellStyle name="Note" xfId="159"/>
    <cellStyle name="Note 2" xfId="160"/>
    <cellStyle name="Output" xfId="161"/>
    <cellStyle name="Output 2" xfId="162"/>
    <cellStyle name="Title" xfId="163"/>
    <cellStyle name="Title 2" xfId="164"/>
    <cellStyle name="Total" xfId="165"/>
    <cellStyle name="Total 2" xfId="166"/>
    <cellStyle name="Warning Text" xfId="167"/>
    <cellStyle name="Warning Text 2" xfId="168"/>
    <cellStyle name="标题 1 2" xfId="169"/>
    <cellStyle name="标题 1 3" xfId="170"/>
    <cellStyle name="标题 2 2" xfId="171"/>
    <cellStyle name="标题 2 3" xfId="172"/>
    <cellStyle name="标题 3 2" xfId="173"/>
    <cellStyle name="标题 3 3" xfId="174"/>
    <cellStyle name="标题 4 2" xfId="175"/>
    <cellStyle name="标题 4 3" xfId="176"/>
    <cellStyle name="标题 5" xfId="177"/>
    <cellStyle name="标题 6" xfId="178"/>
    <cellStyle name="差 2" xfId="179"/>
    <cellStyle name="差 3" xfId="180"/>
    <cellStyle name="常规 2" xfId="181"/>
    <cellStyle name="常规 2 2" xfId="182"/>
    <cellStyle name="常规 3" xfId="183"/>
    <cellStyle name="常规 3 2" xfId="184"/>
    <cellStyle name="常规 4" xfId="185"/>
    <cellStyle name="常规 5" xfId="186"/>
    <cellStyle name="好 2" xfId="187"/>
    <cellStyle name="好 3" xfId="188"/>
    <cellStyle name="汇总 2" xfId="189"/>
    <cellStyle name="汇总 3" xfId="190"/>
    <cellStyle name="计算 2" xfId="191"/>
    <cellStyle name="计算 3" xfId="192"/>
    <cellStyle name="检查单元格 2" xfId="193"/>
    <cellStyle name="检查单元格 3" xfId="194"/>
    <cellStyle name="警告文本 2" xfId="195"/>
    <cellStyle name="警告文本 3" xfId="196"/>
    <cellStyle name="链接单元格 2" xfId="197"/>
    <cellStyle name="链接单元格 3" xfId="198"/>
    <cellStyle name="强调文字颜色 1 2" xfId="199"/>
    <cellStyle name="强调文字颜色 1 3" xfId="200"/>
    <cellStyle name="强调文字颜色 2 2" xfId="201"/>
    <cellStyle name="强调文字颜色 2 3" xfId="202"/>
    <cellStyle name="强调文字颜色 3 2" xfId="203"/>
    <cellStyle name="强调文字颜色 3 3" xfId="204"/>
    <cellStyle name="强调文字颜色 4 2" xfId="205"/>
    <cellStyle name="强调文字颜色 4 3" xfId="206"/>
    <cellStyle name="强调文字颜色 5 2" xfId="207"/>
    <cellStyle name="强调文字颜色 5 3" xfId="208"/>
    <cellStyle name="强调文字颜色 6 2" xfId="209"/>
    <cellStyle name="强调文字颜色 6 3" xfId="210"/>
    <cellStyle name="输出 2" xfId="211"/>
    <cellStyle name="输出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96" zoomScaleNormal="96" workbookViewId="0">
      <selection activeCell="D14" sqref="D14"/>
    </sheetView>
  </sheetViews>
  <sheetFormatPr defaultColWidth="8.81730769230769" defaultRowHeight="16.8" outlineLevelCol="7"/>
  <cols>
    <col min="1" max="1" width="12.5384615384615" style="2" customWidth="1"/>
    <col min="2" max="2" width="47.2692307692308" style="2" customWidth="1"/>
    <col min="3" max="3" width="59.9038461538462" style="2" customWidth="1"/>
    <col min="4" max="4" width="15.9038461538462" style="2" customWidth="1"/>
    <col min="5" max="5" width="7" style="2" customWidth="1"/>
    <col min="6" max="6" width="7.90384615384615" style="2" customWidth="1"/>
    <col min="7" max="7" width="15" style="2" customWidth="1"/>
    <col min="8" max="8" width="21.8173076923077" style="1" customWidth="1"/>
    <col min="9" max="16384" width="8.81730769230769" style="1"/>
  </cols>
  <sheetData>
    <row r="1" spans="1:2">
      <c r="A1" s="4" t="s">
        <v>0</v>
      </c>
      <c r="B1" s="2" t="s">
        <v>1</v>
      </c>
    </row>
    <row r="2" spans="1:2">
      <c r="A2" s="4" t="s">
        <v>2</v>
      </c>
      <c r="B2" s="2" t="s">
        <v>3</v>
      </c>
    </row>
    <row r="3" spans="1:2">
      <c r="A3" s="4" t="s">
        <v>4</v>
      </c>
      <c r="B3" s="5" t="s">
        <v>5</v>
      </c>
    </row>
    <row r="4" spans="1:2">
      <c r="A4" s="4" t="s">
        <v>6</v>
      </c>
      <c r="B4" s="5" t="s">
        <v>7</v>
      </c>
    </row>
    <row r="5" spans="1:2">
      <c r="A5" s="4" t="s">
        <v>8</v>
      </c>
      <c r="B5" s="5">
        <v>15801778313</v>
      </c>
    </row>
    <row r="6" ht="32" customHeight="1" spans="1:8">
      <c r="A6" s="6" t="s">
        <v>1</v>
      </c>
      <c r="B6" s="6"/>
      <c r="C6" s="6"/>
      <c r="D6" s="6"/>
      <c r="E6" s="6"/>
      <c r="F6" s="6"/>
      <c r="G6" s="6"/>
      <c r="H6" s="6"/>
    </row>
    <row r="7" spans="1:8">
      <c r="A7" s="7" t="s">
        <v>9</v>
      </c>
      <c r="B7" s="8" t="s">
        <v>10</v>
      </c>
      <c r="C7" s="8" t="s">
        <v>11</v>
      </c>
      <c r="D7" s="8" t="s">
        <v>12</v>
      </c>
      <c r="E7" s="25" t="s">
        <v>13</v>
      </c>
      <c r="F7" s="25" t="s">
        <v>14</v>
      </c>
      <c r="G7" s="25" t="s">
        <v>15</v>
      </c>
      <c r="H7" s="25" t="s">
        <v>16</v>
      </c>
    </row>
    <row r="8" ht="49" customHeight="1" spans="1:8">
      <c r="A8" s="9" t="s">
        <v>17</v>
      </c>
      <c r="B8" s="10" t="s">
        <v>18</v>
      </c>
      <c r="C8" s="11" t="s">
        <v>19</v>
      </c>
      <c r="D8" s="12">
        <v>700</v>
      </c>
      <c r="E8" s="16">
        <v>1</v>
      </c>
      <c r="F8" s="16">
        <v>30</v>
      </c>
      <c r="G8" s="26">
        <f>D8*E8*F8</f>
        <v>21000</v>
      </c>
      <c r="H8" s="27"/>
    </row>
    <row r="9" spans="1:8">
      <c r="A9" s="13" t="s">
        <v>20</v>
      </c>
      <c r="B9" s="14" t="s">
        <v>21</v>
      </c>
      <c r="C9" s="15"/>
      <c r="D9" s="16">
        <v>44891</v>
      </c>
      <c r="E9" s="16">
        <v>1</v>
      </c>
      <c r="F9" s="16">
        <v>1</v>
      </c>
      <c r="G9" s="16">
        <f>D9*E9*F9</f>
        <v>44891</v>
      </c>
      <c r="H9" s="28"/>
    </row>
    <row r="10" spans="1:8">
      <c r="A10" s="13"/>
      <c r="B10" s="14" t="s">
        <v>22</v>
      </c>
      <c r="C10" s="15"/>
      <c r="D10" s="16">
        <f>25480.6-21000</f>
        <v>4480.6</v>
      </c>
      <c r="E10" s="16">
        <v>1</v>
      </c>
      <c r="F10" s="16">
        <v>1</v>
      </c>
      <c r="G10" s="26">
        <f>D10*E10*F10</f>
        <v>4480.6</v>
      </c>
      <c r="H10" s="28"/>
    </row>
    <row r="11" spans="1:8">
      <c r="A11" s="13"/>
      <c r="B11" s="14" t="s">
        <v>23</v>
      </c>
      <c r="C11" s="15"/>
      <c r="D11" s="16">
        <v>300</v>
      </c>
      <c r="E11" s="16">
        <v>1</v>
      </c>
      <c r="F11" s="16">
        <v>30</v>
      </c>
      <c r="G11" s="29">
        <f>D11*E11*F11</f>
        <v>9000</v>
      </c>
      <c r="H11" s="28"/>
    </row>
    <row r="12" spans="1:8">
      <c r="A12" s="17" t="s">
        <v>24</v>
      </c>
      <c r="B12" s="11" t="s">
        <v>25</v>
      </c>
      <c r="C12" s="11" t="s">
        <v>26</v>
      </c>
      <c r="D12" s="12">
        <v>1500</v>
      </c>
      <c r="E12" s="16">
        <v>2</v>
      </c>
      <c r="F12" s="16">
        <v>4</v>
      </c>
      <c r="G12" s="29">
        <f>D12*E12*F12</f>
        <v>12000</v>
      </c>
      <c r="H12" s="28"/>
    </row>
    <row r="13" customFormat="1" spans="1:8">
      <c r="A13" s="17"/>
      <c r="B13" s="18" t="s">
        <v>27</v>
      </c>
      <c r="C13" s="18" t="s">
        <v>28</v>
      </c>
      <c r="D13" s="12">
        <v>1800</v>
      </c>
      <c r="E13" s="19">
        <v>2</v>
      </c>
      <c r="F13" s="19">
        <v>2</v>
      </c>
      <c r="G13" s="29">
        <f>D13*E13*F13</f>
        <v>7200</v>
      </c>
      <c r="H13" s="28"/>
    </row>
    <row r="14" customFormat="1" spans="1:8">
      <c r="A14" s="17"/>
      <c r="B14" s="18" t="s">
        <v>29</v>
      </c>
      <c r="C14" s="18"/>
      <c r="D14" s="12">
        <f>1273.7+705</f>
        <v>1978.7</v>
      </c>
      <c r="E14" s="19">
        <v>1</v>
      </c>
      <c r="F14" s="19">
        <v>1</v>
      </c>
      <c r="G14" s="26">
        <f>D14*E14*F14</f>
        <v>1978.7</v>
      </c>
      <c r="H14" s="28"/>
    </row>
    <row r="15" customFormat="1" spans="1:8">
      <c r="A15" s="17"/>
      <c r="B15" s="18" t="s">
        <v>30</v>
      </c>
      <c r="C15" s="18"/>
      <c r="D15" s="19">
        <v>8212.43</v>
      </c>
      <c r="E15" s="19">
        <v>1</v>
      </c>
      <c r="F15" s="19">
        <v>1</v>
      </c>
      <c r="G15" s="26">
        <f>D15*E15*F15</f>
        <v>8212.43</v>
      </c>
      <c r="H15" s="28"/>
    </row>
    <row r="16" s="1" customFormat="1" spans="1:8">
      <c r="A16" s="17" t="s">
        <v>31</v>
      </c>
      <c r="B16" s="18" t="s">
        <v>32</v>
      </c>
      <c r="C16" s="18" t="s">
        <v>33</v>
      </c>
      <c r="D16" s="20">
        <v>200</v>
      </c>
      <c r="E16" s="19">
        <v>1</v>
      </c>
      <c r="F16" s="19">
        <v>20</v>
      </c>
      <c r="G16" s="29">
        <f t="shared" ref="G16:G22" si="0">D16*E16*F16</f>
        <v>4000</v>
      </c>
      <c r="H16" s="16"/>
    </row>
    <row r="17" s="1" customFormat="1" spans="1:8">
      <c r="A17" s="17"/>
      <c r="B17" s="18" t="s">
        <v>34</v>
      </c>
      <c r="C17" s="18" t="s">
        <v>35</v>
      </c>
      <c r="D17" s="20">
        <v>40</v>
      </c>
      <c r="E17" s="19">
        <v>1</v>
      </c>
      <c r="F17" s="19">
        <v>25</v>
      </c>
      <c r="G17" s="29">
        <f t="shared" si="0"/>
        <v>1000</v>
      </c>
      <c r="H17" s="16"/>
    </row>
    <row r="18" s="1" customFormat="1" spans="1:8">
      <c r="A18" s="17"/>
      <c r="B18" s="18" t="s">
        <v>36</v>
      </c>
      <c r="C18" s="18"/>
      <c r="D18" s="20">
        <v>1</v>
      </c>
      <c r="E18" s="19">
        <v>2</v>
      </c>
      <c r="F18" s="19">
        <v>50</v>
      </c>
      <c r="G18" s="29">
        <f t="shared" si="0"/>
        <v>100</v>
      </c>
      <c r="H18" s="16"/>
    </row>
    <row r="19" s="1" customFormat="1" spans="1:8">
      <c r="A19" s="21"/>
      <c r="B19" s="11" t="s">
        <v>37</v>
      </c>
      <c r="C19" s="11"/>
      <c r="D19" s="12">
        <v>5000</v>
      </c>
      <c r="E19" s="16">
        <v>1</v>
      </c>
      <c r="F19" s="16">
        <v>1</v>
      </c>
      <c r="G19" s="29">
        <f t="shared" si="0"/>
        <v>5000</v>
      </c>
      <c r="H19" s="16"/>
    </row>
    <row r="20" s="2" customFormat="1" ht="16" spans="1:8">
      <c r="A20" s="13" t="s">
        <v>38</v>
      </c>
      <c r="B20" s="11" t="s">
        <v>39</v>
      </c>
      <c r="C20" s="11" t="s">
        <v>40</v>
      </c>
      <c r="D20" s="12">
        <v>800</v>
      </c>
      <c r="E20" s="16">
        <v>3</v>
      </c>
      <c r="F20" s="16">
        <v>4</v>
      </c>
      <c r="G20" s="16">
        <f t="shared" si="0"/>
        <v>9600</v>
      </c>
      <c r="H20" s="30"/>
    </row>
    <row r="21" s="2" customFormat="1" ht="16" spans="1:8">
      <c r="A21" s="13"/>
      <c r="B21" s="11" t="s">
        <v>41</v>
      </c>
      <c r="C21" s="11"/>
      <c r="D21" s="12">
        <v>500</v>
      </c>
      <c r="E21" s="16">
        <v>2.5</v>
      </c>
      <c r="F21" s="16">
        <v>6</v>
      </c>
      <c r="G21" s="29">
        <f t="shared" si="0"/>
        <v>7500</v>
      </c>
      <c r="H21" s="30"/>
    </row>
    <row r="22" s="2" customFormat="1" ht="16" spans="1:8">
      <c r="A22" s="13"/>
      <c r="B22" s="11" t="s">
        <v>42</v>
      </c>
      <c r="C22" s="11"/>
      <c r="D22" s="12">
        <v>3650</v>
      </c>
      <c r="E22" s="16">
        <v>1</v>
      </c>
      <c r="F22" s="16">
        <v>1</v>
      </c>
      <c r="G22" s="29">
        <f>49450-(SUM(G21)+G19+G18+G17+G16+G13+G12+G11)</f>
        <v>3650</v>
      </c>
      <c r="H22" s="30"/>
    </row>
    <row r="23" s="2" customFormat="1" ht="16" spans="1:8">
      <c r="A23" s="13"/>
      <c r="B23" s="11" t="s">
        <v>43</v>
      </c>
      <c r="C23" s="11"/>
      <c r="D23" s="12">
        <v>12354</v>
      </c>
      <c r="E23" s="16">
        <v>1</v>
      </c>
      <c r="F23" s="16">
        <v>1</v>
      </c>
      <c r="G23" s="26">
        <f>D23*E23*F23</f>
        <v>12354</v>
      </c>
      <c r="H23" s="30"/>
    </row>
    <row r="24" s="3" customFormat="1" ht="14" customHeight="1" spans="1:8">
      <c r="A24" s="13"/>
      <c r="B24" s="22" t="s">
        <v>44</v>
      </c>
      <c r="C24" s="22" t="s">
        <v>45</v>
      </c>
      <c r="D24" s="23">
        <v>6215</v>
      </c>
      <c r="E24" s="23">
        <v>1</v>
      </c>
      <c r="F24" s="23">
        <v>1</v>
      </c>
      <c r="G24" s="26">
        <f>D24*E24*F24</f>
        <v>6215</v>
      </c>
      <c r="H24" s="31"/>
    </row>
    <row r="25" s="2" customFormat="1" ht="15.2" spans="1:8">
      <c r="A25" s="24" t="s">
        <v>46</v>
      </c>
      <c r="B25" s="24"/>
      <c r="C25" s="24"/>
      <c r="D25" s="24"/>
      <c r="E25" s="24"/>
      <c r="F25" s="24"/>
      <c r="G25" s="32">
        <f>SUM(G8:G24)</f>
        <v>158181.73</v>
      </c>
      <c r="H25" s="33"/>
    </row>
    <row r="26" s="2" customFormat="1" ht="15.2" spans="1:8">
      <c r="A26" s="24" t="s">
        <v>47</v>
      </c>
      <c r="B26" s="24"/>
      <c r="C26" s="24"/>
      <c r="D26" s="24"/>
      <c r="E26" s="24"/>
      <c r="F26" s="24"/>
      <c r="G26" s="32">
        <f>SUM(G7:H24)*0.1</f>
        <v>15818.173</v>
      </c>
      <c r="H26" s="33"/>
    </row>
    <row r="27" s="2" customFormat="1" ht="15.2" spans="1:8">
      <c r="A27" s="24" t="s">
        <v>48</v>
      </c>
      <c r="B27" s="24"/>
      <c r="C27" s="24"/>
      <c r="D27" s="24"/>
      <c r="E27" s="24"/>
      <c r="F27" s="24"/>
      <c r="G27" s="32">
        <f>(G25+G26)*0.06</f>
        <v>10439.99418</v>
      </c>
      <c r="H27" s="33"/>
    </row>
    <row r="28" s="2" customFormat="1" ht="15.2" spans="1:8">
      <c r="A28" s="24" t="s">
        <v>49</v>
      </c>
      <c r="B28" s="24"/>
      <c r="C28" s="24"/>
      <c r="D28" s="24"/>
      <c r="E28" s="24"/>
      <c r="F28" s="24"/>
      <c r="G28" s="32">
        <f>G25+G26+G27</f>
        <v>184439.89718</v>
      </c>
      <c r="H28" s="33"/>
    </row>
  </sheetData>
  <mergeCells count="9">
    <mergeCell ref="A6:H6"/>
    <mergeCell ref="A25:F25"/>
    <mergeCell ref="A26:F26"/>
    <mergeCell ref="A27:F27"/>
    <mergeCell ref="A28:F28"/>
    <mergeCell ref="A9:A11"/>
    <mergeCell ref="A12:A15"/>
    <mergeCell ref="A16:A19"/>
    <mergeCell ref="A20:A24"/>
  </mergeCells>
  <pageMargins left="0.25" right="0.25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suyixuan</cp:lastModifiedBy>
  <dcterms:created xsi:type="dcterms:W3CDTF">2014-11-30T07:00:00Z</dcterms:created>
  <cp:lastPrinted>2024-11-04T15:56:00Z</cp:lastPrinted>
  <dcterms:modified xsi:type="dcterms:W3CDTF">2025-10-22T17:29:56Z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2052-7.4.1.8983</vt:lpwstr>
  </property>
  <property fmtid="{D5CDD505-2E9C-101B-9397-08002B2CF9AE}" pid="5" name="ICV">
    <vt:lpwstr>95758E3EB8CDD34314A4F868814F2930_43</vt:lpwstr>
  </property>
</Properties>
</file>