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69AF003-A06F-4432-B485-8BF13E1678E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H47" i="3"/>
  <c r="H29" i="3"/>
  <c r="H24" i="3"/>
  <c r="H49" i="3"/>
  <c r="H28" i="3"/>
  <c r="H27" i="3"/>
  <c r="H26" i="3"/>
  <c r="G23" i="3"/>
  <c r="H20" i="3"/>
  <c r="H21" i="3"/>
  <c r="G11" i="3"/>
  <c r="H25" i="3"/>
  <c r="H30" i="3"/>
  <c r="H17" i="3"/>
  <c r="H16" i="3"/>
  <c r="H15" i="3"/>
  <c r="H19" i="3"/>
  <c r="H22" i="3"/>
  <c r="F23" i="3"/>
  <c r="H8" i="3"/>
  <c r="H9" i="3"/>
  <c r="H10" i="3"/>
  <c r="F11" i="3"/>
  <c r="F32" i="3"/>
  <c r="H31" i="3"/>
  <c r="G32" i="3"/>
  <c r="E46" i="3"/>
  <c r="E51" i="3" s="1"/>
  <c r="E44" i="3"/>
  <c r="E45" i="3" s="1"/>
  <c r="E41" i="3"/>
  <c r="E43" i="3" s="1"/>
  <c r="E36" i="3"/>
  <c r="E40" i="3" s="1"/>
  <c r="E33" i="3"/>
  <c r="E35" i="3" s="1"/>
  <c r="E24" i="3"/>
  <c r="E32" i="3" s="1"/>
  <c r="E19" i="3"/>
  <c r="E23" i="3" s="1"/>
  <c r="E15" i="3"/>
  <c r="E18" i="3" s="1"/>
  <c r="E12" i="3"/>
  <c r="E14" i="3" s="1"/>
  <c r="E8" i="3"/>
  <c r="E11" i="3" s="1"/>
  <c r="G51" i="3"/>
  <c r="G45" i="3"/>
  <c r="G43" i="3"/>
  <c r="G40" i="3"/>
  <c r="G35" i="3"/>
  <c r="G18" i="3"/>
  <c r="G14" i="3"/>
  <c r="D51" i="3"/>
  <c r="D45" i="3"/>
  <c r="D43" i="3"/>
  <c r="D40" i="3"/>
  <c r="D35" i="3"/>
  <c r="D32" i="3"/>
  <c r="D23" i="3"/>
  <c r="D18" i="3"/>
  <c r="D14" i="3"/>
  <c r="D11" i="3"/>
  <c r="C51" i="3"/>
  <c r="C45" i="3"/>
  <c r="C43" i="3"/>
  <c r="C40" i="3"/>
  <c r="C35" i="3"/>
  <c r="C32" i="3"/>
  <c r="C23" i="3"/>
  <c r="C18" i="3"/>
  <c r="C14" i="3"/>
  <c r="C11" i="3"/>
  <c r="H46" i="3"/>
  <c r="H50" i="3"/>
  <c r="F51" i="3"/>
  <c r="H44" i="3"/>
  <c r="F45" i="3"/>
  <c r="H41" i="3"/>
  <c r="H42" i="3"/>
  <c r="F43" i="3"/>
  <c r="H36" i="3"/>
  <c r="H37" i="3"/>
  <c r="H38" i="3"/>
  <c r="H39" i="3"/>
  <c r="F40" i="3"/>
  <c r="H33" i="3"/>
  <c r="H34" i="3"/>
  <c r="F35" i="3"/>
  <c r="F18" i="3"/>
  <c r="F14" i="3"/>
  <c r="H12" i="3"/>
  <c r="H13" i="3"/>
  <c r="D52" i="3" l="1"/>
  <c r="C52" i="3"/>
  <c r="H35" i="3"/>
  <c r="H45" i="3"/>
  <c r="H51" i="3"/>
  <c r="G52" i="3"/>
  <c r="G57" i="3" s="1"/>
  <c r="H11" i="3"/>
  <c r="H14" i="3"/>
  <c r="F52" i="3"/>
  <c r="E57" i="3" s="1"/>
  <c r="H40" i="3"/>
  <c r="H43" i="3"/>
  <c r="E52" i="3"/>
  <c r="H18" i="3"/>
  <c r="H23" i="3"/>
  <c r="H32" i="3"/>
  <c r="H52" i="3" l="1"/>
  <c r="C57" i="3" s="1"/>
  <c r="I57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<sst xmlns="http://schemas.openxmlformats.org/spreadsheetml/2006/main" count="55" uniqueCount="55">
  <si>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</si>
  <si>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</si>
  <si>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</si>
  <si>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</si>
  <si>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</si>
  <si>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</si>
  <si>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</si>
  <si>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</si>
  <si>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</si>
  <si>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</si>
  <si>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</si>
  <si>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</si>
  <si>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</si>
  <si>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</si>
  <si>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</si>
  <si>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</si>
  <si>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</si>
  <si>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</si>
  <si>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</si>
  <si>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</si>
  <si>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</si>
  <si>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</si>
  <si>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</si>
  <si>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</si>
  <si>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</si>
  <si>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</si>
  <si>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</si>
  <si>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</si>
  <si>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</si>
  <si>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</si>
  <si>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</si>
  <si>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</si>
  <si>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</si>
  <si>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</si>
  <si>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</si>
  <si>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</si>
  <si>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</si>
  <si>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</si>
  <si>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</si>
  <si>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</si>
  <si>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</si>
  <si>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</si>
  <si>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</si>
  <si>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</si>
  <si>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</si>
  <si>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</si>
  <si>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</si>
  <si>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</si>
  <si>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</si>
  <si>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</si>
  <si>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</si>
  <si>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</si>
  <si>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</si>
  <si>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卡片制作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</si>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</sst>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6" zoomScale="80" zoomScaleNormal="80" workbookViewId="0">
      <selection activeCell="H54" sqref="H5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2" t="s">
        <v>0</v>
      </c>
      <c r="D2" s="62"/>
      <c r="E2" s="62"/>
      <c r="F2" s="62"/>
      <c r="G2" s="62"/>
      <c r="H2" s="62"/>
      <c r="I2" s="12"/>
      <c r="J2" s="12"/>
      <c r="K2" s="12"/>
      <c r="L2" s="12"/>
    </row>
    <row r="4" spans="1:12" ht="21" customHeight="1" x14ac:dyDescent="0.3">
      <c r="H4" s="50" t="s">
        <v>51</v>
      </c>
      <c r="I4" s="50"/>
      <c r="J4" s="50" t="s">
        <v>52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59" t="s">
        <v>1</v>
      </c>
      <c r="B6" s="55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55" t="s">
        <v>5</v>
      </c>
    </row>
    <row r="7" spans="1:12" ht="21" customHeight="1" x14ac:dyDescent="0.3">
      <c r="A7" s="59"/>
      <c r="B7" s="5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5"/>
    </row>
    <row r="8" spans="1:12" ht="21" customHeight="1" x14ac:dyDescent="0.3">
      <c r="A8" s="60">
        <v>1</v>
      </c>
      <c r="B8" s="61" t="s">
        <v>13</v>
      </c>
      <c r="C8" s="43">
        <v>0</v>
      </c>
      <c r="D8" s="56"/>
      <c r="E8" s="43">
        <f>C8*D8</f>
        <v>0</v>
      </c>
      <c r="F8" s="8">
        <v>501.16</v>
      </c>
      <c r="G8" s="22">
        <v>0</v>
      </c>
      <c r="H8" s="8">
        <f>F8+G8</f>
        <v>501.16</v>
      </c>
      <c r="I8" s="13"/>
      <c r="J8" s="44" t="s">
        <v>14</v>
      </c>
    </row>
    <row r="9" spans="1:12" ht="21" customHeight="1" x14ac:dyDescent="0.3">
      <c r="A9" s="60"/>
      <c r="B9" s="61"/>
      <c r="C9" s="43"/>
      <c r="D9" s="56"/>
      <c r="E9" s="43"/>
      <c r="F9" s="24">
        <v>498.87</v>
      </c>
      <c r="G9" s="27">
        <v>0</v>
      </c>
      <c r="H9" s="8">
        <f>F9+G9</f>
        <v>498.87</v>
      </c>
      <c r="I9" s="13"/>
      <c r="J9" s="45"/>
    </row>
    <row r="10" spans="1:12" ht="21" customHeight="1" x14ac:dyDescent="0.3">
      <c r="A10" s="60"/>
      <c r="B10" s="61"/>
      <c r="C10" s="43"/>
      <c r="D10" s="56"/>
      <c r="E10" s="43"/>
      <c r="F10" s="24">
        <v>0</v>
      </c>
      <c r="G10" s="27">
        <v>0</v>
      </c>
      <c r="H10" s="8">
        <f>F10+G10</f>
        <v>0</v>
      </c>
      <c r="I10" s="13"/>
      <c r="J10" s="45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1000.03</v>
      </c>
      <c r="G11" s="11">
        <f>SUM(G8:G10)</f>
        <v>0</v>
      </c>
      <c r="H11" s="11">
        <f>SUM(H8:H10)</f>
        <v>1000.03</v>
      </c>
      <c r="I11" s="14"/>
      <c r="J11" s="46"/>
    </row>
    <row r="12" spans="1:12" ht="21" customHeight="1" x14ac:dyDescent="0.3">
      <c r="A12" s="34">
        <v>2</v>
      </c>
      <c r="B12" s="37" t="s">
        <v>16</v>
      </c>
      <c r="C12" s="40">
        <v>0</v>
      </c>
      <c r="D12" s="34"/>
      <c r="E12" s="40">
        <f>C12*D12</f>
        <v>0</v>
      </c>
      <c r="F12" s="8">
        <v>7200</v>
      </c>
      <c r="G12" s="8">
        <v>0</v>
      </c>
      <c r="H12" s="8">
        <f>F12+G12</f>
        <v>7200</v>
      </c>
      <c r="I12" s="13"/>
      <c r="J12" s="44" t="s">
        <v>17</v>
      </c>
    </row>
    <row r="13" spans="1:12" ht="21" customHeight="1" x14ac:dyDescent="0.3">
      <c r="A13" s="36"/>
      <c r="B13" s="39"/>
      <c r="C13" s="42"/>
      <c r="D13" s="36"/>
      <c r="E13" s="42"/>
      <c r="F13" s="8">
        <v>0</v>
      </c>
      <c r="G13" s="8">
        <v>0</v>
      </c>
      <c r="H13" s="8">
        <f t="shared" ref="H13" si="0">F13+G13</f>
        <v>0</v>
      </c>
      <c r="I13" s="13"/>
      <c r="J13" s="45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7200</v>
      </c>
      <c r="G14" s="11">
        <f>SUM(G12:G13)</f>
        <v>0</v>
      </c>
      <c r="H14" s="11">
        <f>SUM(H12:H13)</f>
        <v>7200</v>
      </c>
      <c r="I14" s="14"/>
      <c r="J14" s="46"/>
    </row>
    <row r="15" spans="1:12" ht="21" customHeight="1" x14ac:dyDescent="0.3">
      <c r="A15" s="60">
        <v>3</v>
      </c>
      <c r="B15" s="61" t="s">
        <v>19</v>
      </c>
      <c r="C15" s="43"/>
      <c r="D15" s="56"/>
      <c r="E15" s="43">
        <f>C15*D15</f>
        <v>0</v>
      </c>
      <c r="F15" s="33">
        <v>20032</v>
      </c>
      <c r="G15" s="22">
        <v>0</v>
      </c>
      <c r="H15" s="22">
        <f>F15</f>
        <v>20032</v>
      </c>
      <c r="I15" s="13"/>
      <c r="J15" s="52" t="s">
        <v>20</v>
      </c>
    </row>
    <row r="16" spans="1:12" ht="21" customHeight="1" x14ac:dyDescent="0.3">
      <c r="A16" s="60"/>
      <c r="B16" s="61"/>
      <c r="C16" s="43"/>
      <c r="D16" s="56"/>
      <c r="E16" s="43"/>
      <c r="F16" s="27">
        <v>766.7</v>
      </c>
      <c r="G16" s="23">
        <v>0</v>
      </c>
      <c r="H16" s="23">
        <f>F16</f>
        <v>766.7</v>
      </c>
      <c r="I16" s="13"/>
      <c r="J16" s="53"/>
    </row>
    <row r="17" spans="1:10" ht="21" customHeight="1" x14ac:dyDescent="0.3">
      <c r="A17" s="60"/>
      <c r="B17" s="61"/>
      <c r="C17" s="43"/>
      <c r="D17" s="56"/>
      <c r="E17" s="43"/>
      <c r="F17" s="27">
        <v>0</v>
      </c>
      <c r="G17" s="25">
        <v>0</v>
      </c>
      <c r="H17" s="25">
        <f>F17</f>
        <v>0</v>
      </c>
      <c r="I17" s="13"/>
      <c r="J17" s="53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20798.7</v>
      </c>
      <c r="G18" s="11">
        <f>SUM(G15:G17)</f>
        <v>0</v>
      </c>
      <c r="H18" s="11">
        <f>SUM(H15:H17)</f>
        <v>20798.7</v>
      </c>
      <c r="I18" s="14"/>
      <c r="J18" s="54"/>
    </row>
    <row r="19" spans="1:10" ht="21" customHeight="1" x14ac:dyDescent="0.3">
      <c r="A19" s="60">
        <v>4</v>
      </c>
      <c r="B19" s="61" t="s">
        <v>22</v>
      </c>
      <c r="C19" s="43">
        <v>0</v>
      </c>
      <c r="D19" s="56"/>
      <c r="E19" s="43">
        <f t="shared" ref="E19:E46" si="1">C19*D19</f>
        <v>0</v>
      </c>
      <c r="F19" s="8">
        <v>5953.29</v>
      </c>
      <c r="G19" s="8">
        <v>16504.71</v>
      </c>
      <c r="H19" s="8">
        <f>SUM(F19:G19)</f>
        <v>22458</v>
      </c>
      <c r="I19" s="13"/>
      <c r="J19" s="52" t="s">
        <v>23</v>
      </c>
    </row>
    <row r="20" spans="1:10" ht="21" customHeight="1" x14ac:dyDescent="0.3">
      <c r="A20" s="60"/>
      <c r="B20" s="61"/>
      <c r="C20" s="43"/>
      <c r="D20" s="56"/>
      <c r="E20" s="43"/>
      <c r="F20" s="28">
        <v>0</v>
      </c>
      <c r="G20" s="28">
        <v>0</v>
      </c>
      <c r="H20" s="28">
        <f>SUM(F20:G20)</f>
        <v>0</v>
      </c>
      <c r="I20" s="13"/>
      <c r="J20" s="53"/>
    </row>
    <row r="21" spans="1:10" ht="21" customHeight="1" x14ac:dyDescent="0.3">
      <c r="A21" s="60"/>
      <c r="B21" s="61"/>
      <c r="C21" s="43"/>
      <c r="D21" s="56"/>
      <c r="E21" s="43"/>
      <c r="F21" s="28">
        <v>0</v>
      </c>
      <c r="G21" s="28">
        <v>0</v>
      </c>
      <c r="H21" s="26">
        <f>SUM(F21:G21)</f>
        <v>0</v>
      </c>
      <c r="I21" s="13"/>
      <c r="J21" s="53"/>
    </row>
    <row r="22" spans="1:10" ht="21" customHeight="1" x14ac:dyDescent="0.3">
      <c r="A22" s="60"/>
      <c r="B22" s="61"/>
      <c r="C22" s="43"/>
      <c r="D22" s="56"/>
      <c r="E22" s="43"/>
      <c r="F22" s="28">
        <v>0</v>
      </c>
      <c r="G22" s="8">
        <v>0</v>
      </c>
      <c r="H22" s="8">
        <f t="shared" ref="H22:H49" si="2">F22+G22</f>
        <v>0</v>
      </c>
      <c r="I22" s="13"/>
      <c r="J22" s="53"/>
    </row>
    <row r="23" spans="1:10" s="1" customFormat="1" ht="21" customHeight="1" x14ac:dyDescent="0.3">
      <c r="A23" s="9"/>
      <c r="B23" s="10" t="s">
        <v>24</v>
      </c>
      <c r="C23" s="11">
        <f>SUM(C19)</f>
        <v>0</v>
      </c>
      <c r="D23" s="11">
        <f>SUM(D19)</f>
        <v>0</v>
      </c>
      <c r="E23" s="11">
        <f>SUM(E19)</f>
        <v>0</v>
      </c>
      <c r="F23" s="11">
        <f>SUM(F19:F22)</f>
        <v>5953.29</v>
      </c>
      <c r="G23" s="11">
        <f>SUM(G19:G22)</f>
        <v>16504.71</v>
      </c>
      <c r="H23" s="11">
        <f>SUM(H19:H22)</f>
        <v>22458</v>
      </c>
      <c r="I23" s="14"/>
      <c r="J23" s="54"/>
    </row>
    <row r="24" spans="1:10" ht="21" customHeight="1" x14ac:dyDescent="0.3">
      <c r="A24" s="34">
        <v>5</v>
      </c>
      <c r="B24" s="37" t="s">
        <v>25</v>
      </c>
      <c r="C24" s="37">
        <v>0</v>
      </c>
      <c r="D24" s="34"/>
      <c r="E24" s="40">
        <f t="shared" si="1"/>
        <v>0</v>
      </c>
      <c r="F24" s="33">
        <v>626</v>
      </c>
      <c r="G24" s="33">
        <v>199.5</v>
      </c>
      <c r="H24" s="8">
        <f>F24+G24</f>
        <v>825.5</v>
      </c>
      <c r="I24" s="21">
        <v>0</v>
      </c>
      <c r="J24" s="44" t="s">
        <v>26</v>
      </c>
    </row>
    <row r="25" spans="1:10" ht="21" customHeight="1" x14ac:dyDescent="0.3">
      <c r="A25" s="35"/>
      <c r="B25" s="38"/>
      <c r="C25" s="38"/>
      <c r="D25" s="35"/>
      <c r="E25" s="41"/>
      <c r="F25" s="33">
        <v>511</v>
      </c>
      <c r="G25" s="33">
        <v>71.989999999999995</v>
      </c>
      <c r="H25" s="25">
        <f t="shared" si="2"/>
        <v>582.99</v>
      </c>
      <c r="I25" s="13"/>
      <c r="J25" s="45"/>
    </row>
    <row r="26" spans="1:10" ht="21" customHeight="1" x14ac:dyDescent="0.3">
      <c r="A26" s="35"/>
      <c r="B26" s="38"/>
      <c r="C26" s="38"/>
      <c r="D26" s="35"/>
      <c r="E26" s="41"/>
      <c r="F26" s="33">
        <v>496</v>
      </c>
      <c r="G26" s="33">
        <v>455.92</v>
      </c>
      <c r="H26" s="28">
        <f t="shared" si="2"/>
        <v>951.92000000000007</v>
      </c>
      <c r="I26" s="13"/>
      <c r="J26" s="45"/>
    </row>
    <row r="27" spans="1:10" ht="21" customHeight="1" x14ac:dyDescent="0.3">
      <c r="A27" s="35"/>
      <c r="B27" s="38"/>
      <c r="C27" s="38"/>
      <c r="D27" s="35"/>
      <c r="E27" s="41"/>
      <c r="F27" s="33">
        <v>158</v>
      </c>
      <c r="G27" s="33">
        <v>703.9</v>
      </c>
      <c r="H27" s="28">
        <f t="shared" si="2"/>
        <v>861.9</v>
      </c>
      <c r="I27" s="13"/>
      <c r="J27" s="45"/>
    </row>
    <row r="28" spans="1:10" ht="21" customHeight="1" x14ac:dyDescent="0.3">
      <c r="A28" s="35"/>
      <c r="B28" s="38"/>
      <c r="C28" s="38"/>
      <c r="D28" s="35"/>
      <c r="E28" s="41"/>
      <c r="F28" s="33">
        <v>160.28</v>
      </c>
      <c r="G28" s="33">
        <v>72</v>
      </c>
      <c r="H28" s="28">
        <f t="shared" si="2"/>
        <v>232.28</v>
      </c>
      <c r="I28" s="13"/>
      <c r="J28" s="45"/>
    </row>
    <row r="29" spans="1:10" ht="21" customHeight="1" x14ac:dyDescent="0.3">
      <c r="A29" s="35"/>
      <c r="B29" s="38"/>
      <c r="C29" s="38"/>
      <c r="D29" s="35"/>
      <c r="E29" s="41"/>
      <c r="F29" s="33">
        <v>11309.22</v>
      </c>
      <c r="G29" s="68">
        <v>101.5</v>
      </c>
      <c r="H29" s="28">
        <f>F29+G29</f>
        <v>11410.72</v>
      </c>
      <c r="I29" s="13"/>
      <c r="J29" s="45"/>
    </row>
    <row r="30" spans="1:10" ht="21" customHeight="1" x14ac:dyDescent="0.3">
      <c r="A30" s="35"/>
      <c r="B30" s="38"/>
      <c r="C30" s="38"/>
      <c r="D30" s="35"/>
      <c r="E30" s="41"/>
      <c r="F30" s="33">
        <v>0</v>
      </c>
      <c r="G30" s="33">
        <v>0</v>
      </c>
      <c r="H30" s="25">
        <f t="shared" si="2"/>
        <v>0</v>
      </c>
      <c r="I30" s="21"/>
      <c r="J30" s="45"/>
    </row>
    <row r="31" spans="1:10" ht="21" customHeight="1" x14ac:dyDescent="0.3">
      <c r="A31" s="36"/>
      <c r="B31" s="39"/>
      <c r="C31" s="39"/>
      <c r="D31" s="36"/>
      <c r="E31" s="42"/>
      <c r="F31" s="33">
        <v>0</v>
      </c>
      <c r="G31" s="33">
        <v>0</v>
      </c>
      <c r="H31" s="20">
        <f t="shared" ref="H31" si="3">F31+G31</f>
        <v>0</v>
      </c>
      <c r="I31" s="21"/>
      <c r="J31" s="45"/>
    </row>
    <row r="32" spans="1:10" s="1" customFormat="1" ht="21" customHeight="1" x14ac:dyDescent="0.3">
      <c r="A32" s="9"/>
      <c r="B32" s="10" t="s">
        <v>27</v>
      </c>
      <c r="C32" s="11">
        <f>SUM(C24)</f>
        <v>0</v>
      </c>
      <c r="D32" s="11">
        <f>SUM(D24)</f>
        <v>0</v>
      </c>
      <c r="E32" s="11">
        <f>SUM(E24)</f>
        <v>0</v>
      </c>
      <c r="F32" s="11">
        <f>SUM(F24:F31)</f>
        <v>13260.5</v>
      </c>
      <c r="G32" s="11">
        <f>SUM(G24:G31)</f>
        <v>1604.81</v>
      </c>
      <c r="H32" s="11">
        <f>SUM(H24:H31)</f>
        <v>14865.31</v>
      </c>
      <c r="I32" s="14"/>
      <c r="J32" s="46"/>
    </row>
    <row r="33" spans="1:10" ht="21" customHeight="1" x14ac:dyDescent="0.3">
      <c r="A33" s="60">
        <v>6</v>
      </c>
      <c r="B33" s="61" t="s">
        <v>28</v>
      </c>
      <c r="C33" s="43">
        <v>0</v>
      </c>
      <c r="D33" s="56"/>
      <c r="E33" s="43">
        <f t="shared" si="1"/>
        <v>0</v>
      </c>
      <c r="F33" s="8">
        <v>0</v>
      </c>
      <c r="G33" s="8">
        <v>0</v>
      </c>
      <c r="H33" s="8">
        <f t="shared" si="2"/>
        <v>0</v>
      </c>
      <c r="I33" s="21"/>
      <c r="J33" s="44" t="s">
        <v>29</v>
      </c>
    </row>
    <row r="34" spans="1:10" ht="21" customHeight="1" x14ac:dyDescent="0.3">
      <c r="A34" s="60"/>
      <c r="B34" s="61"/>
      <c r="C34" s="43"/>
      <c r="D34" s="56"/>
      <c r="E34" s="43"/>
      <c r="F34" s="8">
        <v>0</v>
      </c>
      <c r="G34" s="8">
        <v>0</v>
      </c>
      <c r="H34" s="8">
        <f t="shared" si="2"/>
        <v>0</v>
      </c>
      <c r="I34" s="13"/>
      <c r="J34" s="53"/>
    </row>
    <row r="35" spans="1:10" s="1" customFormat="1" ht="21" customHeight="1" x14ac:dyDescent="0.3">
      <c r="A35" s="9"/>
      <c r="B35" s="10" t="s">
        <v>30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4"/>
      <c r="J35" s="54"/>
    </row>
    <row r="36" spans="1:10" ht="21" customHeight="1" x14ac:dyDescent="0.3">
      <c r="A36" s="60">
        <v>7</v>
      </c>
      <c r="B36" s="61" t="s">
        <v>31</v>
      </c>
      <c r="C36" s="43">
        <v>0</v>
      </c>
      <c r="D36" s="56"/>
      <c r="E36" s="43">
        <f t="shared" si="1"/>
        <v>0</v>
      </c>
      <c r="F36" s="8">
        <v>9000</v>
      </c>
      <c r="G36" s="8">
        <v>0</v>
      </c>
      <c r="H36" s="8">
        <f t="shared" si="2"/>
        <v>9000</v>
      </c>
      <c r="I36" s="13"/>
      <c r="J36" s="47"/>
    </row>
    <row r="37" spans="1:10" ht="21" customHeight="1" x14ac:dyDescent="0.3">
      <c r="A37" s="60"/>
      <c r="B37" s="61"/>
      <c r="C37" s="43"/>
      <c r="D37" s="56"/>
      <c r="E37" s="43"/>
      <c r="F37" s="8">
        <v>0</v>
      </c>
      <c r="G37" s="8">
        <v>50</v>
      </c>
      <c r="H37" s="8">
        <f t="shared" si="2"/>
        <v>50</v>
      </c>
      <c r="I37" s="13" t="s">
        <v>53</v>
      </c>
      <c r="J37" s="48"/>
    </row>
    <row r="38" spans="1:10" ht="21" customHeight="1" x14ac:dyDescent="0.3">
      <c r="A38" s="60"/>
      <c r="B38" s="61"/>
      <c r="C38" s="43"/>
      <c r="D38" s="56"/>
      <c r="E38" s="43"/>
      <c r="F38" s="8">
        <v>0</v>
      </c>
      <c r="G38" s="8">
        <v>0</v>
      </c>
      <c r="H38" s="8">
        <f t="shared" si="2"/>
        <v>0</v>
      </c>
      <c r="I38" s="13"/>
      <c r="J38" s="48"/>
    </row>
    <row r="39" spans="1:10" ht="21" customHeight="1" x14ac:dyDescent="0.3">
      <c r="A39" s="60"/>
      <c r="B39" s="61"/>
      <c r="C39" s="43"/>
      <c r="D39" s="56"/>
      <c r="E39" s="43"/>
      <c r="F39" s="8">
        <v>0</v>
      </c>
      <c r="G39" s="8">
        <v>0</v>
      </c>
      <c r="H39" s="8">
        <f t="shared" si="2"/>
        <v>0</v>
      </c>
      <c r="I39" s="13"/>
      <c r="J39" s="48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4">SUM(D36)</f>
        <v>0</v>
      </c>
      <c r="E40" s="11">
        <f t="shared" si="4"/>
        <v>0</v>
      </c>
      <c r="F40" s="11">
        <f>SUM(F36:F39)</f>
        <v>9000</v>
      </c>
      <c r="G40" s="11">
        <f t="shared" ref="G40:H40" si="5">SUM(G36:G39)</f>
        <v>50</v>
      </c>
      <c r="H40" s="11">
        <f t="shared" si="5"/>
        <v>9050</v>
      </c>
      <c r="I40" s="14"/>
      <c r="J40" s="49"/>
    </row>
    <row r="41" spans="1:10" ht="21" customHeight="1" x14ac:dyDescent="0.3">
      <c r="A41" s="60">
        <v>8</v>
      </c>
      <c r="B41" s="61" t="s">
        <v>33</v>
      </c>
      <c r="C41" s="43">
        <v>0</v>
      </c>
      <c r="D41" s="56"/>
      <c r="E41" s="43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52" t="s">
        <v>34</v>
      </c>
    </row>
    <row r="42" spans="1:10" ht="21" customHeight="1" x14ac:dyDescent="0.3">
      <c r="A42" s="60"/>
      <c r="B42" s="61"/>
      <c r="C42" s="43"/>
      <c r="D42" s="56"/>
      <c r="E42" s="43"/>
      <c r="F42" s="8">
        <v>0</v>
      </c>
      <c r="G42" s="8">
        <v>0</v>
      </c>
      <c r="H42" s="8">
        <f t="shared" si="2"/>
        <v>0</v>
      </c>
      <c r="I42" s="13"/>
      <c r="J42" s="53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6">SUM(D41)</f>
        <v>0</v>
      </c>
      <c r="E43" s="11">
        <f t="shared" si="6"/>
        <v>0</v>
      </c>
      <c r="F43" s="11">
        <f>SUM(F41:F42)</f>
        <v>0</v>
      </c>
      <c r="G43" s="11">
        <f t="shared" ref="G43:H43" si="7">SUM(G41:G42)</f>
        <v>0</v>
      </c>
      <c r="H43" s="11">
        <f t="shared" si="7"/>
        <v>0</v>
      </c>
      <c r="I43" s="14"/>
      <c r="J43" s="54"/>
    </row>
    <row r="44" spans="1:10" ht="21" customHeight="1" x14ac:dyDescent="0.3">
      <c r="A44" s="31">
        <v>9</v>
      </c>
      <c r="B44" s="29" t="s">
        <v>36</v>
      </c>
      <c r="C44" s="30">
        <v>0</v>
      </c>
      <c r="D44" s="32"/>
      <c r="E44" s="30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4" t="s">
        <v>37</v>
      </c>
    </row>
    <row r="45" spans="1:10" s="1" customFormat="1" ht="21" customHeight="1" x14ac:dyDescent="0.3">
      <c r="A45" s="9"/>
      <c r="B45" s="10" t="s">
        <v>38</v>
      </c>
      <c r="C45" s="11">
        <f>SUM(C44)</f>
        <v>0</v>
      </c>
      <c r="D45" s="11">
        <f>SUM(D44)</f>
        <v>0</v>
      </c>
      <c r="E45" s="11">
        <f>SUM(E44)</f>
        <v>0</v>
      </c>
      <c r="F45" s="11">
        <f>SUM(F44:F44)</f>
        <v>0</v>
      </c>
      <c r="G45" s="11">
        <f>SUM(G44:G44)</f>
        <v>0</v>
      </c>
      <c r="H45" s="11">
        <f>SUM(H44:H44)</f>
        <v>0</v>
      </c>
      <c r="I45" s="14"/>
      <c r="J45" s="46"/>
    </row>
    <row r="46" spans="1:10" ht="21" customHeight="1" x14ac:dyDescent="0.3">
      <c r="A46" s="34">
        <v>10</v>
      </c>
      <c r="B46" s="61" t="s">
        <v>39</v>
      </c>
      <c r="C46" s="43">
        <v>0</v>
      </c>
      <c r="D46" s="56"/>
      <c r="E46" s="43">
        <f t="shared" si="1"/>
        <v>0</v>
      </c>
      <c r="F46" s="8">
        <v>827</v>
      </c>
      <c r="G46" s="8">
        <v>1000</v>
      </c>
      <c r="H46" s="8">
        <f t="shared" si="2"/>
        <v>1827</v>
      </c>
      <c r="I46" s="21"/>
      <c r="J46" s="47"/>
    </row>
    <row r="47" spans="1:10" ht="21" customHeight="1" x14ac:dyDescent="0.3">
      <c r="A47" s="35"/>
      <c r="B47" s="61"/>
      <c r="C47" s="43"/>
      <c r="D47" s="56"/>
      <c r="E47" s="43"/>
      <c r="F47" s="30">
        <v>9655</v>
      </c>
      <c r="G47" s="30">
        <v>0</v>
      </c>
      <c r="H47" s="30">
        <f t="shared" si="2"/>
        <v>9655</v>
      </c>
      <c r="I47" s="21" t="s">
        <v>54</v>
      </c>
      <c r="J47" s="48"/>
    </row>
    <row r="48" spans="1:10" ht="21" customHeight="1" x14ac:dyDescent="0.3">
      <c r="A48" s="35"/>
      <c r="B48" s="61"/>
      <c r="C48" s="43"/>
      <c r="D48" s="56"/>
      <c r="E48" s="43"/>
      <c r="F48" s="30">
        <v>673</v>
      </c>
      <c r="G48" s="30">
        <v>0</v>
      </c>
      <c r="H48" s="30">
        <f t="shared" si="2"/>
        <v>673</v>
      </c>
      <c r="I48" s="21"/>
      <c r="J48" s="48"/>
    </row>
    <row r="49" spans="1:10" ht="21" customHeight="1" x14ac:dyDescent="0.3">
      <c r="A49" s="35"/>
      <c r="B49" s="61"/>
      <c r="C49" s="43"/>
      <c r="D49" s="56"/>
      <c r="E49" s="43"/>
      <c r="F49" s="30">
        <v>15</v>
      </c>
      <c r="G49" s="30">
        <v>0</v>
      </c>
      <c r="H49" s="30">
        <f t="shared" si="2"/>
        <v>15</v>
      </c>
      <c r="I49" s="21"/>
      <c r="J49" s="48"/>
    </row>
    <row r="50" spans="1:10" ht="21" customHeight="1" x14ac:dyDescent="0.3">
      <c r="A50" s="35"/>
      <c r="B50" s="61"/>
      <c r="C50" s="43"/>
      <c r="D50" s="56"/>
      <c r="E50" s="43"/>
      <c r="F50" s="8">
        <v>194.8</v>
      </c>
      <c r="G50" s="8">
        <v>200</v>
      </c>
      <c r="H50" s="8">
        <f t="shared" ref="H50" si="8">F50+G50</f>
        <v>394.8</v>
      </c>
      <c r="I50" s="21"/>
      <c r="J50" s="48"/>
    </row>
    <row r="51" spans="1:10" s="1" customFormat="1" ht="21" customHeight="1" x14ac:dyDescent="0.3">
      <c r="A51" s="9"/>
      <c r="B51" s="10" t="s">
        <v>40</v>
      </c>
      <c r="C51" s="11">
        <f>SUM(C46)</f>
        <v>0</v>
      </c>
      <c r="D51" s="11">
        <f>SUM(D46)</f>
        <v>0</v>
      </c>
      <c r="E51" s="11">
        <f>SUM(E46)</f>
        <v>0</v>
      </c>
      <c r="F51" s="11">
        <f>SUM(F46:F50)</f>
        <v>11364.8</v>
      </c>
      <c r="G51" s="11">
        <f>SUM(G46:G50)</f>
        <v>1200</v>
      </c>
      <c r="H51" s="11">
        <f>SUM(H46:H50)</f>
        <v>12564.8</v>
      </c>
      <c r="I51" s="14"/>
      <c r="J51" s="49"/>
    </row>
    <row r="52" spans="1:10" ht="21" customHeight="1" x14ac:dyDescent="0.3">
      <c r="A52" s="9"/>
      <c r="B52" s="10" t="s">
        <v>41</v>
      </c>
      <c r="C52" s="11">
        <f>SUM(C51,C45,C43,C40,C35,C32,C23,C18,C14,C11)</f>
        <v>0</v>
      </c>
      <c r="D52" s="11">
        <f>SUM(D51,D45,D43,D40,D35,D32,D23,D18,D14,D11)</f>
        <v>0</v>
      </c>
      <c r="E52" s="11">
        <f>SUM(E51,E45,E43,E40,E35,E32,E23,E18,E14,E11)</f>
        <v>0</v>
      </c>
      <c r="F52" s="11">
        <f>SUM(F51,F45,F43,F40,F35,F32,F23,F18,F14,F11)</f>
        <v>68577.320000000007</v>
      </c>
      <c r="G52" s="11">
        <f>SUM(G51,G45,G43,G40,G35,G32,G23,G18,G14,G11)</f>
        <v>19359.52</v>
      </c>
      <c r="H52" s="11">
        <f>SUM(H51,H45,H43,H40,H35,H32,H23,H18,H14,H11)</f>
        <v>87936.84</v>
      </c>
      <c r="I52" s="14"/>
      <c r="J52" s="15"/>
    </row>
    <row r="56" spans="1:10" ht="21" customHeight="1" x14ac:dyDescent="0.3">
      <c r="A56" s="65" t="s">
        <v>42</v>
      </c>
      <c r="B56" s="66"/>
      <c r="C56" s="67" t="s">
        <v>43</v>
      </c>
      <c r="D56" s="67"/>
      <c r="E56" s="67" t="s">
        <v>44</v>
      </c>
      <c r="F56" s="67"/>
      <c r="G56" s="67" t="s">
        <v>45</v>
      </c>
      <c r="H56" s="67"/>
      <c r="I56" s="16" t="s">
        <v>46</v>
      </c>
    </row>
    <row r="57" spans="1:10" ht="21" customHeight="1" x14ac:dyDescent="0.3">
      <c r="A57" s="57">
        <v>0</v>
      </c>
      <c r="B57" s="58"/>
      <c r="C57" s="58">
        <f>H52</f>
        <v>87936.84</v>
      </c>
      <c r="D57" s="58"/>
      <c r="E57" s="58">
        <f>F52</f>
        <v>68577.320000000007</v>
      </c>
      <c r="F57" s="58"/>
      <c r="G57" s="58">
        <f>G52</f>
        <v>19359.52</v>
      </c>
      <c r="H57" s="58"/>
      <c r="I57" s="17">
        <f>A57-C57</f>
        <v>-87936.84</v>
      </c>
    </row>
    <row r="59" spans="1:10" ht="21" customHeight="1" x14ac:dyDescent="0.3">
      <c r="A59" s="18" t="s">
        <v>47</v>
      </c>
      <c r="B59" s="1"/>
      <c r="C59" s="19" t="s">
        <v>48</v>
      </c>
      <c r="D59" s="18"/>
      <c r="E59" s="18" t="s">
        <v>49</v>
      </c>
      <c r="F59" s="18"/>
      <c r="G59" s="18" t="s">
        <v>50</v>
      </c>
      <c r="H59" s="18"/>
      <c r="I59" s="1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7"/>
    <mergeCell ref="B19:B22"/>
    <mergeCell ref="B33:B34"/>
    <mergeCell ref="B36:B39"/>
    <mergeCell ref="B41:B42"/>
    <mergeCell ref="C8:C10"/>
    <mergeCell ref="A57:B57"/>
    <mergeCell ref="C57:D57"/>
    <mergeCell ref="E57:F57"/>
    <mergeCell ref="G57:H57"/>
    <mergeCell ref="A6:A7"/>
    <mergeCell ref="A8:A10"/>
    <mergeCell ref="A12:A13"/>
    <mergeCell ref="A15:A17"/>
    <mergeCell ref="A19:A22"/>
    <mergeCell ref="A33:A34"/>
    <mergeCell ref="A36:A39"/>
    <mergeCell ref="A41:A42"/>
    <mergeCell ref="A46:A50"/>
    <mergeCell ref="B6:B7"/>
    <mergeCell ref="B46:B50"/>
    <mergeCell ref="C12:C13"/>
    <mergeCell ref="C15:C17"/>
    <mergeCell ref="C19:C22"/>
    <mergeCell ref="C33:C34"/>
    <mergeCell ref="C36:C39"/>
    <mergeCell ref="C41:C42"/>
    <mergeCell ref="C46:C50"/>
    <mergeCell ref="D36:D39"/>
    <mergeCell ref="D41:D42"/>
    <mergeCell ref="D46:D50"/>
    <mergeCell ref="D8:D10"/>
    <mergeCell ref="D12:D13"/>
    <mergeCell ref="D15:D17"/>
    <mergeCell ref="D19:D22"/>
    <mergeCell ref="E8:E10"/>
    <mergeCell ref="E12:E13"/>
    <mergeCell ref="E15:E17"/>
    <mergeCell ref="E19:E22"/>
    <mergeCell ref="D33:D34"/>
    <mergeCell ref="E33:E34"/>
    <mergeCell ref="E36:E39"/>
    <mergeCell ref="E41:E42"/>
    <mergeCell ref="E46:E50"/>
    <mergeCell ref="J44:J45"/>
    <mergeCell ref="J46:J51"/>
    <mergeCell ref="H4:I5"/>
    <mergeCell ref="J19:J23"/>
    <mergeCell ref="J24:J32"/>
    <mergeCell ref="J33:J35"/>
    <mergeCell ref="J36:J40"/>
    <mergeCell ref="J41:J43"/>
    <mergeCell ref="J4:J5"/>
    <mergeCell ref="J6:J7"/>
    <mergeCell ref="J8:J11"/>
    <mergeCell ref="J12:J14"/>
    <mergeCell ref="J15:J18"/>
    <mergeCell ref="A24:A31"/>
    <mergeCell ref="B24:B31"/>
    <mergeCell ref="C24:C31"/>
    <mergeCell ref="D24:D31"/>
    <mergeCell ref="E24:E3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2022-05-30T08:22:41Z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