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<sst xmlns="http://schemas.openxmlformats.org/spreadsheetml/2006/main" count="105">
  <si>
    <t>【借款报销单】</t>
  </si>
  <si>
    <t>团号：HMEA-181012-STY225</t>
  </si>
  <si>
    <t>会议日期：2018.10.13-10.20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</si>
  <si>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</si>
  <si>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</si>
  <si>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</si>
  <si>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</si>
  <si>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</si>
  <si>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</si>
  <si>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</si>
  <si>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</si>
  <si>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</si>
  <si>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</si>
  <si>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</si>
  <si>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</si>
  <si>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</si>
  <si>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</si>
  <si>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</si>
  <si>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</si>
  <si>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</si>
  <si>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</si>
  <si>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</si>
  <si>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打车费</t>
  </si>
  <si>
    <t>需有客户邮件确认，并抄送合规部。</t>
  </si>
  <si>
    <t>高速费</t>
  </si>
  <si>
    <t>物流费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</si>
  <si>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</si>
  <si>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</si>
  <si>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</si>
  <si>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</si>
  <si>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</si>
  <si>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</si>
  <si>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</si>
  <si>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</si>
  <si>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</si>
  <si>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</si>
  <si>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</si>
  <si>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</si>
  <si>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</si>
  <si>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</si>
  <si>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</si>
  <si>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</si>
  <si>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</si>
  <si>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</si>
  <si>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</si>
  <si>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</si>
  <si>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</si>
  <si>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</si>
  <si>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</si>
  <si>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</si>
  <si>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</si>
  <si>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</si>
  <si>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</si>
  <si>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</si>
  <si>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</si>
  <si>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</si>
  <si>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</si>
  <si>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</si>
  <si>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周星哲</t>
  </si>
  <si>
    <t>职位:</t>
  </si>
  <si>
    <t>实习生</t>
  </si>
  <si>
    <t>发生地:</t>
  </si>
  <si>
    <t>北京。珠海</t>
  </si>
  <si>
    <t>部门:</t>
  </si>
  <si>
    <t>汽车业务6部</t>
  </si>
  <si>
    <t>发生日期:</t>
  </si>
  <si>
    <t>2018.10.13</t>
  </si>
  <si>
    <t>报销日期:</t>
  </si>
  <si>
    <t>2018.10.22</t>
  </si>
  <si>
    <t>团号:</t>
  </si>
  <si>
    <t>HMEA-181012-STY225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</si>
  <si>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</si>
  <si>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</si>
  <si>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</si>
  <si>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</si>
  <si>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</si>
  <si>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</si>
  <si>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</si>
  <si>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</si>
  <si>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市内交通（打车）（北京）</t>
  </si>
  <si>
    <t>13日打车，20日打车</t>
  </si>
  <si>
    <t>市内交通（打车）（珠海）</t>
  </si>
  <si>
    <t>14-19日打车费</t>
  </si>
  <si>
    <t>餐费</t>
  </si>
  <si>
    <t>15日餐费</t>
  </si>
  <si>
    <t>16日餐费</t>
  </si>
  <si>
    <t>17日餐费</t>
  </si>
  <si>
    <t>18日餐费</t>
  </si>
  <si>
    <t>停车费</t>
  </si>
  <si>
    <t>20日机场停车费</t>
  </si>
  <si>
    <t>补票金额</t>
  </si>
  <si>
    <t>报销总金额</t>
  </si>
  <si>
    <t>报销人:</t>
  </si>
  <si>
    <t>合规:</t>
  </si>
  <si>
    <t>【员工上会补助统计单】</t>
  </si>
  <si>
    <t>北京</t>
  </si>
  <si>
    <t>2018.10.13-10.20</t>
  </si>
  <si>
    <t>出差城市</t>
  </si>
  <si>
    <t>出差起止日期</t>
  </si>
  <si>
    <t>每天金额</t>
  </si>
  <si>
    <t>天数</t>
  </si>
  <si>
    <t>珠海</t>
  </si>
  <si>
    <t>2018.10.13-10.14</t>
  </si>
  <si>
    <t>2018.10.15-10.19</t>
  </si>
  <si>
    <t>2018.10.20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</si>
</sst>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22" borderId="20" applyNumberFormat="0" applyAlignment="0" applyProtection="0">
      <alignment vertical="center"/>
    </xf>
    <xf numFmtId="0" fontId="25" fillId="22" borderId="19" applyNumberFormat="0" applyAlignment="0" applyProtection="0">
      <alignment vertical="center"/>
    </xf>
    <xf numFmtId="0" fontId="26" fillId="23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8888888888889"/>
    <col min="8" max="8" width="11.6666666666667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3211.94</v>
      </c>
      <c r="G17" s="63">
        <v>0</v>
      </c>
      <c r="H17" s="63">
        <f>F17+G17</f>
        <v>3211.94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181.2</v>
      </c>
      <c r="G18" s="63">
        <v>0</v>
      </c>
      <c r="H18" s="63">
        <f>F18+G18</f>
        <v>181.2</v>
      </c>
      <c r="I18" s="84" t="s">
        <v>22</v>
      </c>
      <c r="J18" s="90"/>
    </row>
    <row r="19" customHeight="1" spans="1:10">
      <c r="A19" s="61"/>
      <c r="B19" s="62"/>
      <c r="C19" s="63"/>
      <c r="D19" s="64"/>
      <c r="E19" s="63"/>
      <c r="F19" s="63">
        <v>6</v>
      </c>
      <c r="G19" s="63">
        <v>28</v>
      </c>
      <c r="H19" s="63">
        <f>F19+G19</f>
        <v>34</v>
      </c>
      <c r="I19" s="84" t="s">
        <v>24</v>
      </c>
      <c r="J19" s="90"/>
    </row>
    <row r="20" customHeight="1" spans="1:10">
      <c r="A20" s="61"/>
      <c r="B20" s="62"/>
      <c r="C20" s="63"/>
      <c r="D20" s="64"/>
      <c r="E20" s="63"/>
      <c r="F20" s="63">
        <v>430</v>
      </c>
      <c r="G20" s="63">
        <v>0</v>
      </c>
      <c r="H20" s="63">
        <f t="shared" ref="H20:H45" si="2">F20+G20</f>
        <v>430</v>
      </c>
      <c r="I20" s="84" t="s">
        <v>25</v>
      </c>
      <c r="J20" s="90"/>
    </row>
    <row r="21" s="50" customFormat="1" customHeight="1" spans="1:10">
      <c r="A21" s="65"/>
      <c r="B21" s="66" t="s">
        <v>26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3829.14</v>
      </c>
      <c r="G21" s="67">
        <f>SUM(G17:G20)</f>
        <v>28</v>
      </c>
      <c r="H21" s="67">
        <f>SUM(H17:H20)</f>
        <v>3857.14</v>
      </c>
      <c r="I21" s="87"/>
      <c r="J21" s="91"/>
    </row>
    <row r="22" customHeight="1" spans="1:10">
      <c r="A22" s="61">
        <v>4</v>
      </c>
      <c r="B22" s="62" t="s">
        <v>27</v>
      </c>
      <c r="C22" s="63">
        <v>0</v>
      </c>
      <c r="D22" s="64"/>
      <c r="E22" s="63">
        <f t="shared" ref="E20:E45" si="4">C22*D22</f>
        <v>0</v>
      </c>
      <c r="F22" s="63">
        <v>0</v>
      </c>
      <c r="G22" s="63">
        <v>0</v>
      </c>
      <c r="H22" s="63">
        <f t="shared" si="2"/>
        <v>0</v>
      </c>
      <c r="I22" s="84"/>
      <c r="J22" s="89" t="s">
        <v>28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84"/>
      <c r="J23" s="90"/>
    </row>
    <row r="24" s="50" customFormat="1" customHeight="1" spans="1:10">
      <c r="A24" s="65"/>
      <c r="B24" s="66" t="s">
        <v>29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30</v>
      </c>
      <c r="C25" s="70">
        <v>0</v>
      </c>
      <c r="D25" s="68"/>
      <c r="E25" s="70">
        <f t="shared" si="4"/>
        <v>0</v>
      </c>
      <c r="F25" s="63">
        <v>0</v>
      </c>
      <c r="G25" s="63">
        <v>0</v>
      </c>
      <c r="H25" s="63">
        <f t="shared" si="2"/>
        <v>0</v>
      </c>
      <c r="I25" s="84"/>
      <c r="J25" s="85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4"/>
        <v>0</v>
      </c>
      <c r="F28" s="63">
        <v>0</v>
      </c>
      <c r="G28" s="63">
        <v>0</v>
      </c>
      <c r="H28" s="63">
        <f t="shared" si="2"/>
        <v>0</v>
      </c>
      <c r="I28" s="84"/>
      <c r="J28" s="85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84"/>
      <c r="J31" s="90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4"/>
        <v>0</v>
      </c>
      <c r="F33" s="63">
        <v>0</v>
      </c>
      <c r="G33" s="63">
        <v>0</v>
      </c>
      <c r="H33" s="63">
        <f t="shared" si="2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84"/>
      <c r="J36" s="93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4"/>
        <v>0</v>
      </c>
      <c r="F38" s="63">
        <v>0</v>
      </c>
      <c r="G38" s="63">
        <v>0</v>
      </c>
      <c r="H38" s="63">
        <f t="shared" si="2"/>
        <v>0</v>
      </c>
      <c r="I38" s="84"/>
      <c r="J38" s="89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84"/>
      <c r="J39" s="90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4"/>
        <v>0</v>
      </c>
      <c r="F41" s="63">
        <v>0</v>
      </c>
      <c r="G41" s="63">
        <v>0</v>
      </c>
      <c r="H41" s="63">
        <f t="shared" si="2"/>
        <v>0</v>
      </c>
      <c r="I41" s="84"/>
      <c r="J41" s="85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 t="shared" si="4"/>
        <v>0</v>
      </c>
      <c r="F45" s="63">
        <v>0</v>
      </c>
      <c r="G45" s="63">
        <v>0</v>
      </c>
      <c r="H45" s="63">
        <f t="shared" si="2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45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46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3829.14</v>
      </c>
      <c r="G53" s="67">
        <f t="shared" si="21"/>
        <v>28</v>
      </c>
      <c r="H53" s="67">
        <f t="shared" si="21"/>
        <v>3857.14</v>
      </c>
      <c r="I53" s="87"/>
      <c r="J53" s="95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6" t="s">
        <v>51</v>
      </c>
    </row>
    <row r="58" customHeight="1" spans="1:9">
      <c r="A58" s="78">
        <f>E53</f>
        <v>0</v>
      </c>
      <c r="B58" s="79"/>
      <c r="C58" s="79">
        <f>H53</f>
        <v>3857.14</v>
      </c>
      <c r="D58" s="79"/>
      <c r="E58" s="79">
        <f>F53</f>
        <v>3829.14</v>
      </c>
      <c r="F58" s="79"/>
      <c r="G58" s="79">
        <f>G53</f>
        <v>28</v>
      </c>
      <c r="H58" s="79"/>
      <c r="I58" s="97">
        <f>A58-C58</f>
        <v>-3857.14</v>
      </c>
    </row>
    <row r="60" customHeight="1" spans="1:9">
      <c r="A60" s="80" t="s">
        <v>52</v>
      </c>
      <c r="B60" s="81"/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workbookViewId="0">
      <selection activeCell="J8" sqref="J8:K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5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6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7"/>
      <c r="J7" s="11" t="s">
        <v>68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 t="s">
        <v>70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>
        <v>0</v>
      </c>
      <c r="I11" s="40">
        <v>0</v>
      </c>
      <c r="J11" s="41"/>
      <c r="K11" s="42"/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136.8</v>
      </c>
      <c r="H12" s="25">
        <v>136.8</v>
      </c>
      <c r="I12" s="40">
        <v>0</v>
      </c>
      <c r="J12" s="41"/>
      <c r="K12" s="42" t="s">
        <v>80</v>
      </c>
    </row>
    <row r="13" ht="20.1" customHeight="1" spans="2:11">
      <c r="B13" s="22">
        <v>3</v>
      </c>
      <c r="C13" s="23"/>
      <c r="D13" s="26"/>
      <c r="E13" s="27" t="s">
        <v>81</v>
      </c>
      <c r="F13" s="27"/>
      <c r="G13" s="25">
        <v>714.61</v>
      </c>
      <c r="H13" s="25">
        <v>714.61</v>
      </c>
      <c r="I13" s="40">
        <v>0</v>
      </c>
      <c r="J13" s="41"/>
      <c r="K13" s="42" t="s">
        <v>82</v>
      </c>
    </row>
    <row r="14" ht="20.1" customHeight="1" spans="2:11">
      <c r="B14" s="22">
        <v>4</v>
      </c>
      <c r="C14" s="23"/>
      <c r="D14" s="26"/>
      <c r="E14" s="22" t="s">
        <v>83</v>
      </c>
      <c r="F14" s="23"/>
      <c r="G14" s="25">
        <v>18</v>
      </c>
      <c r="H14" s="25">
        <v>18</v>
      </c>
      <c r="I14" s="40">
        <v>0</v>
      </c>
      <c r="J14" s="41"/>
      <c r="K14" s="42" t="s">
        <v>84</v>
      </c>
    </row>
    <row r="15" ht="20.1" customHeight="1" spans="2:11">
      <c r="B15" s="22">
        <v>5</v>
      </c>
      <c r="C15" s="23"/>
      <c r="D15" s="26"/>
      <c r="E15" s="22" t="s">
        <v>83</v>
      </c>
      <c r="F15" s="23"/>
      <c r="G15" s="25">
        <v>44</v>
      </c>
      <c r="H15" s="25">
        <v>44</v>
      </c>
      <c r="I15" s="40">
        <v>0</v>
      </c>
      <c r="J15" s="41"/>
      <c r="K15" s="42" t="s">
        <v>85</v>
      </c>
    </row>
    <row r="16" ht="20.1" customHeight="1" spans="2:11">
      <c r="B16" s="22">
        <v>6</v>
      </c>
      <c r="C16" s="23"/>
      <c r="D16" s="26"/>
      <c r="E16" s="22" t="s">
        <v>83</v>
      </c>
      <c r="F16" s="23"/>
      <c r="G16" s="25">
        <v>18</v>
      </c>
      <c r="H16" s="25">
        <v>18</v>
      </c>
      <c r="I16" s="40">
        <v>0</v>
      </c>
      <c r="J16" s="41"/>
      <c r="K16" s="42" t="s">
        <v>86</v>
      </c>
    </row>
    <row r="17" ht="20.1" customHeight="1" spans="2:11">
      <c r="B17" s="22"/>
      <c r="C17" s="23"/>
      <c r="D17" s="26"/>
      <c r="E17" s="22" t="s">
        <v>83</v>
      </c>
      <c r="F17" s="23"/>
      <c r="G17" s="25">
        <v>58</v>
      </c>
      <c r="H17" s="25">
        <v>58</v>
      </c>
      <c r="I17" s="40"/>
      <c r="J17" s="41">
        <v>0</v>
      </c>
      <c r="K17" s="42" t="s">
        <v>87</v>
      </c>
    </row>
    <row r="18" ht="20.1" customHeight="1" spans="2:11">
      <c r="B18" s="22">
        <v>7</v>
      </c>
      <c r="C18" s="23"/>
      <c r="D18" s="26"/>
      <c r="E18" s="22" t="s">
        <v>88</v>
      </c>
      <c r="F18" s="23"/>
      <c r="G18" s="25">
        <v>5</v>
      </c>
      <c r="H18" s="25">
        <v>5</v>
      </c>
      <c r="I18" s="40">
        <v>0</v>
      </c>
      <c r="J18" s="41"/>
      <c r="K18" s="42" t="s">
        <v>89</v>
      </c>
    </row>
    <row r="19" ht="20.1" customHeight="1" spans="2:11">
      <c r="B19" s="22">
        <v>8</v>
      </c>
      <c r="C19" s="23"/>
      <c r="D19" s="24" t="s">
        <v>44</v>
      </c>
      <c r="E19" s="27"/>
      <c r="F19" s="27"/>
      <c r="G19" s="25">
        <v>0</v>
      </c>
      <c r="H19" s="25"/>
      <c r="I19" s="40"/>
      <c r="J19" s="41"/>
      <c r="K19" s="42"/>
    </row>
    <row r="20" ht="20.1" customHeight="1" spans="2:11">
      <c r="B20" s="22">
        <v>9</v>
      </c>
      <c r="C20" s="23"/>
      <c r="D20" s="26"/>
      <c r="E20" s="27"/>
      <c r="F20" s="27"/>
      <c r="G20" s="25">
        <v>0</v>
      </c>
      <c r="H20" s="25"/>
      <c r="I20" s="40"/>
      <c r="J20" s="41"/>
      <c r="K20" s="42"/>
    </row>
    <row r="21" ht="20.1" customHeight="1" spans="2:11">
      <c r="B21" s="22">
        <v>10</v>
      </c>
      <c r="C21" s="23"/>
      <c r="D21" s="28"/>
      <c r="E21" s="27"/>
      <c r="F21" s="27"/>
      <c r="G21" s="25">
        <v>0</v>
      </c>
      <c r="H21" s="25"/>
      <c r="I21" s="40"/>
      <c r="J21" s="41"/>
      <c r="K21" s="42"/>
    </row>
    <row r="22" ht="20.1" customHeight="1" spans="2:11">
      <c r="B22" s="19" t="s">
        <v>46</v>
      </c>
      <c r="C22" s="29"/>
      <c r="D22" s="29"/>
      <c r="E22" s="29"/>
      <c r="F22" s="20"/>
      <c r="G22" s="30">
        <f>SUM(G11:G21)</f>
        <v>994.41</v>
      </c>
      <c r="H22" s="30">
        <f>SUM(H11:H21)</f>
        <v>994.41</v>
      </c>
      <c r="I22" s="43">
        <f>SUM(I11:J21)</f>
        <v>0</v>
      </c>
      <c r="J22" s="44"/>
      <c r="K22" s="45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6"/>
      <c r="K23" s="16"/>
    </row>
    <row r="24" ht="20.1" customHeight="1" spans="2:11">
      <c r="B24" s="21" t="s">
        <v>74</v>
      </c>
      <c r="C24" s="21"/>
      <c r="D24" s="21"/>
      <c r="E24" s="21"/>
      <c r="F24" s="21"/>
      <c r="G24" s="21" t="s">
        <v>90</v>
      </c>
      <c r="H24" s="21"/>
      <c r="I24" s="21"/>
      <c r="J24" s="21"/>
      <c r="K24" s="21" t="s">
        <v>91</v>
      </c>
    </row>
    <row r="25" ht="20.1" customHeight="1" spans="2:11">
      <c r="B25" s="31">
        <f>H22</f>
        <v>994.41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7">
        <f>SUM(B25:J25)</f>
        <v>994.41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92</v>
      </c>
      <c r="C27" s="16"/>
      <c r="D27" s="16"/>
      <c r="E27" s="16"/>
      <c r="F27" s="16" t="s">
        <v>53</v>
      </c>
      <c r="G27" s="16" t="s">
        <v>93</v>
      </c>
      <c r="H27" s="16"/>
      <c r="I27" s="16"/>
      <c r="J27" s="16" t="s">
        <v>55</v>
      </c>
      <c r="K27" s="16"/>
    </row>
    <row r="30" ht="17.4" spans="1:11">
      <c r="A30" s="2" t="s">
        <v>94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57</v>
      </c>
      <c r="E32" s="6"/>
      <c r="F32" s="7" t="s">
        <v>58</v>
      </c>
      <c r="G32" s="7"/>
      <c r="H32" s="6" t="s">
        <v>59</v>
      </c>
      <c r="I32" s="5"/>
      <c r="J32" s="7" t="s">
        <v>60</v>
      </c>
      <c r="K32" s="35"/>
    </row>
    <row r="33" ht="20.1" customHeight="1" spans="2:11">
      <c r="B33" s="8"/>
      <c r="C33" s="9"/>
      <c r="D33" s="10" t="s">
        <v>61</v>
      </c>
      <c r="E33" s="10"/>
      <c r="F33" s="11" t="s">
        <v>95</v>
      </c>
      <c r="G33" s="11"/>
      <c r="H33" s="10" t="s">
        <v>63</v>
      </c>
      <c r="I33" s="9"/>
      <c r="J33" s="11" t="s">
        <v>64</v>
      </c>
      <c r="K33" s="36"/>
    </row>
    <row r="34" ht="20.1" customHeight="1" spans="2:11">
      <c r="B34" s="8"/>
      <c r="C34" s="9"/>
      <c r="D34" s="10" t="s">
        <v>65</v>
      </c>
      <c r="E34" s="10"/>
      <c r="F34" s="11" t="s">
        <v>96</v>
      </c>
      <c r="G34" s="11"/>
      <c r="H34" s="10" t="s">
        <v>67</v>
      </c>
      <c r="I34" s="37"/>
      <c r="J34" s="11" t="s">
        <v>68</v>
      </c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69</v>
      </c>
      <c r="I35" s="38"/>
      <c r="J35" s="15" t="s">
        <v>70</v>
      </c>
      <c r="K35" s="39"/>
    </row>
    <row r="36" ht="20.1" customHeight="1"/>
    <row r="37" ht="20.1" customHeight="1" spans="2:11">
      <c r="B37" s="27"/>
      <c r="C37" s="27"/>
      <c r="D37" s="32" t="s">
        <v>97</v>
      </c>
      <c r="E37" s="27" t="s">
        <v>98</v>
      </c>
      <c r="F37" s="27"/>
      <c r="G37" s="25" t="s">
        <v>99</v>
      </c>
      <c r="H37" s="25" t="s">
        <v>100</v>
      </c>
      <c r="I37" s="25" t="s">
        <v>46</v>
      </c>
      <c r="J37" s="25"/>
      <c r="K37" s="48" t="s">
        <v>76</v>
      </c>
    </row>
    <row r="38" ht="20.1" customHeight="1" spans="2:11">
      <c r="B38" s="27">
        <v>1</v>
      </c>
      <c r="C38" s="27"/>
      <c r="D38" s="33" t="s">
        <v>101</v>
      </c>
      <c r="E38" s="27" t="s">
        <v>102</v>
      </c>
      <c r="F38" s="27"/>
      <c r="G38" s="25">
        <v>200</v>
      </c>
      <c r="H38" s="25">
        <v>2</v>
      </c>
      <c r="I38" s="40">
        <f>G38*H38</f>
        <v>400</v>
      </c>
      <c r="J38" s="41"/>
      <c r="K38" s="49"/>
    </row>
    <row r="39" ht="20.1" customHeight="1" spans="2:11">
      <c r="B39" s="27">
        <v>2</v>
      </c>
      <c r="C39" s="27"/>
      <c r="D39" s="33" t="s">
        <v>101</v>
      </c>
      <c r="E39" s="27" t="s">
        <v>103</v>
      </c>
      <c r="F39" s="27"/>
      <c r="G39" s="25">
        <v>100</v>
      </c>
      <c r="H39" s="25">
        <v>5</v>
      </c>
      <c r="I39" s="40">
        <f t="shared" ref="I39:I40" si="0">G39*H39</f>
        <v>500</v>
      </c>
      <c r="J39" s="41"/>
      <c r="K39" s="49"/>
    </row>
    <row r="40" ht="20.1" customHeight="1" spans="2:11">
      <c r="B40" s="27">
        <v>3</v>
      </c>
      <c r="C40" s="27"/>
      <c r="D40" s="33" t="s">
        <v>101</v>
      </c>
      <c r="E40" s="27" t="s">
        <v>104</v>
      </c>
      <c r="F40" s="27"/>
      <c r="G40" s="25">
        <v>200</v>
      </c>
      <c r="H40" s="25">
        <v>1</v>
      </c>
      <c r="I40" s="40">
        <f t="shared" si="0"/>
        <v>200</v>
      </c>
      <c r="J40" s="41"/>
      <c r="K40" s="49"/>
    </row>
    <row r="41" ht="20.1" customHeight="1" spans="2:11">
      <c r="B41" s="19" t="s">
        <v>46</v>
      </c>
      <c r="C41" s="29"/>
      <c r="D41" s="29"/>
      <c r="E41" s="29"/>
      <c r="F41" s="20"/>
      <c r="G41" s="30"/>
      <c r="H41" s="30">
        <f>SUM(H23:H40)</f>
        <v>8</v>
      </c>
      <c r="I41" s="43">
        <f>SUM(I38:J40)</f>
        <v>1100</v>
      </c>
      <c r="J41" s="44"/>
      <c r="K41" s="45"/>
    </row>
    <row r="42" ht="20.1" customHeight="1" spans="2:11">
      <c r="B42" s="16" t="s">
        <v>92</v>
      </c>
      <c r="C42" s="16"/>
      <c r="D42" s="16"/>
      <c r="E42" s="16"/>
      <c r="F42" s="16" t="s">
        <v>53</v>
      </c>
      <c r="G42" s="16" t="s">
        <v>93</v>
      </c>
      <c r="H42" s="16"/>
      <c r="I42" s="16"/>
      <c r="J42" s="16" t="s">
        <v>55</v>
      </c>
      <c r="K42" s="16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2018-10-22T03:52:26Z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