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7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<sst xmlns="http://schemas.openxmlformats.org/spreadsheetml/2006/main" count="64">
  <si>
    <t>供应商名称：</t>
  </si>
  <si>
    <t>康辉集团北京国际会议展览有限公司</t>
  </si>
  <si>
    <t>项目名称:</t>
  </si>
  <si>
    <t>2018雪佛兰五区Q1经销商六省业务部署分会</t>
  </si>
  <si>
    <t>时间:</t>
  </si>
  <si>
    <t>2018年03月</t>
  </si>
  <si>
    <t>地点：</t>
  </si>
  <si>
    <t>兰州、郑州、西安、乌鲁木齐、漯河、焦作</t>
  </si>
  <si>
    <t xml:space="preserve"> </t>
  </si>
  <si>
    <t>酒店：</t>
  </si>
  <si>
    <t>待定</t>
  </si>
  <si>
    <t>人数:</t>
  </si>
  <si>
    <t>280</t>
  </si>
  <si>
    <t>报价时间：</t>
  </si>
  <si>
    <t>2018年01月26日</t>
  </si>
  <si>
    <t>报价项目</t>
  </si>
  <si>
    <t>报价</t>
  </si>
  <si>
    <t>备注/差额</t>
  </si>
  <si>
    <t>数量</t>
  </si>
  <si>
    <t>NO.</t>
  </si>
  <si>
    <t>单位</t>
  </si>
  <si>
    <t>单价</t>
  </si>
  <si>
    <t>小计</t>
  </si>
  <si>
    <t>住房</t>
  </si>
  <si>
    <t>大床房</t>
  </si>
  <si>
    <t>间</t>
  </si>
  <si>
    <t>天</t>
  </si>
  <si>
    <t>含早</t>
  </si>
  <si>
    <t>双床房</t>
  </si>
  <si>
    <t>住宿费用合计</t>
  </si>
  <si>
    <t>自付</t>
  </si>
  <si>
    <t>会场</t>
  </si>
  <si>
    <t>兰州·全天会议室</t>
  </si>
  <si>
    <t>次</t>
  </si>
  <si>
    <t>50人课桌式会场，含投影设备及幕布</t>
  </si>
  <si>
    <t>郑州·全天会议室</t>
  </si>
  <si>
    <t>西安·全天会议室</t>
  </si>
  <si>
    <t>乌鲁木齐·全天会议室</t>
  </si>
  <si>
    <t>漯河·全天会议室</t>
  </si>
  <si>
    <t>焦作·全天会议室</t>
  </si>
  <si>
    <t>60人课桌式会场，含投影设备及幕布</t>
  </si>
  <si>
    <t>会场费用合计</t>
  </si>
  <si>
    <t>餐饮</t>
  </si>
  <si>
    <t>兰州·用餐</t>
  </si>
  <si>
    <t>郑州·用餐</t>
  </si>
  <si>
    <t>西安·用餐</t>
  </si>
  <si>
    <t>乌鲁木齐·用餐</t>
  </si>
  <si>
    <t>漯河·用餐</t>
  </si>
  <si>
    <t>焦作·用餐</t>
  </si>
  <si>
    <t>餐饮费用合计</t>
  </si>
  <si>
    <t>物料</t>
  </si>
  <si>
    <t>兰州·物料</t>
  </si>
  <si>
    <t>郑州·物料</t>
  </si>
  <si>
    <t>西安·物料</t>
  </si>
  <si>
    <t>乌鲁木齐·物料</t>
  </si>
  <si>
    <t>漯河·物料</t>
  </si>
  <si>
    <t>焦作·物料</t>
  </si>
  <si>
    <t>物料费用合计</t>
  </si>
  <si>
    <t>合计</t>
  </si>
  <si>
    <t>服务费10%</t>
  </si>
  <si>
    <t>含服务费总价</t>
  </si>
  <si>
    <t>最终优惠价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</si>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</sst>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_);[Red]\(\¥#,##0.00\)"/>
    <numFmt numFmtId="177" formatCode="0_ "/>
  </numFmts>
  <fonts count="28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AD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5" fillId="25" borderId="27" applyNumberFormat="0" applyAlignment="0" applyProtection="0">
      <alignment vertical="center"/>
    </xf>
    <xf numFmtId="0" fontId="21" fillId="25" borderId="21" applyNumberFormat="0" applyAlignment="0" applyProtection="0">
      <alignment vertical="center"/>
    </xf>
    <xf numFmtId="0" fontId="20" fillId="24" borderId="2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Protection="0"/>
    <xf numFmtId="0" fontId="11" fillId="0" borderId="0">
      <alignment vertical="center"/>
    </xf>
    <xf numFmtId="43" fontId="11" fillId="0" borderId="0" applyProtection="0">
      <alignment vertical="center"/>
    </xf>
    <xf numFmtId="0" fontId="15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52" applyFont="1" applyFill="1" applyBorder="1" applyAlignment="1">
      <alignment horizontal="left" vertical="center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top"/>
    </xf>
    <xf numFmtId="49" fontId="3" fillId="0" borderId="0" xfId="52" applyNumberFormat="1" applyFont="1" applyFill="1" applyBorder="1" applyAlignment="1">
      <alignment vertical="top"/>
    </xf>
    <xf numFmtId="0" fontId="2" fillId="2" borderId="1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left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176" fontId="4" fillId="0" borderId="4" xfId="8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6" xfId="52" applyFont="1" applyFill="1" applyBorder="1" applyAlignment="1">
      <alignment horizontal="center" vertical="center"/>
    </xf>
    <xf numFmtId="7" fontId="5" fillId="0" borderId="6" xfId="52" applyNumberFormat="1" applyFont="1" applyFill="1" applyBorder="1" applyAlignment="1">
      <alignment horizontal="center" vertical="center"/>
    </xf>
    <xf numFmtId="176" fontId="4" fillId="2" borderId="4" xfId="8" applyNumberFormat="1" applyFont="1" applyFill="1" applyBorder="1" applyAlignment="1">
      <alignment horizontal="left" vertical="center"/>
    </xf>
    <xf numFmtId="176" fontId="4" fillId="2" borderId="5" xfId="8" applyNumberFormat="1" applyFont="1" applyFill="1" applyBorder="1" applyAlignment="1">
      <alignment horizontal="left" vertical="center"/>
    </xf>
    <xf numFmtId="0" fontId="4" fillId="2" borderId="5" xfId="52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7" fontId="4" fillId="2" borderId="6" xfId="52" applyNumberFormat="1" applyFont="1" applyFill="1" applyBorder="1" applyAlignment="1">
      <alignment horizontal="center" vertical="center"/>
    </xf>
    <xf numFmtId="176" fontId="5" fillId="0" borderId="5" xfId="8" applyNumberFormat="1" applyFont="1" applyFill="1" applyBorder="1" applyAlignment="1">
      <alignment horizontal="center" vertical="center"/>
    </xf>
    <xf numFmtId="0" fontId="4" fillId="0" borderId="7" xfId="52" applyFont="1" applyFill="1" applyBorder="1" applyAlignment="1">
      <alignment horizontal="center" vertical="center"/>
    </xf>
    <xf numFmtId="0" fontId="4" fillId="0" borderId="8" xfId="52" applyFont="1" applyFill="1" applyBorder="1" applyAlignment="1">
      <alignment horizontal="center" vertical="center"/>
    </xf>
    <xf numFmtId="0" fontId="4" fillId="0" borderId="9" xfId="52" applyFont="1" applyFill="1" applyBorder="1" applyAlignment="1">
      <alignment horizontal="center" vertical="center"/>
    </xf>
    <xf numFmtId="0" fontId="4" fillId="3" borderId="6" xfId="52" applyFont="1" applyFill="1" applyBorder="1" applyAlignment="1">
      <alignment horizontal="left" vertical="center"/>
    </xf>
    <xf numFmtId="0" fontId="4" fillId="3" borderId="10" xfId="52" applyFont="1" applyFill="1" applyBorder="1" applyAlignment="1">
      <alignment horizontal="left" vertical="center"/>
    </xf>
    <xf numFmtId="0" fontId="4" fillId="3" borderId="11" xfId="52" applyFont="1" applyFill="1" applyBorder="1" applyAlignment="1">
      <alignment horizontal="left" vertical="center"/>
    </xf>
    <xf numFmtId="7" fontId="4" fillId="3" borderId="10" xfId="52" applyNumberFormat="1" applyFont="1" applyFill="1" applyBorder="1" applyAlignment="1">
      <alignment horizontal="center" vertical="center"/>
    </xf>
    <xf numFmtId="0" fontId="4" fillId="4" borderId="12" xfId="52" applyFont="1" applyFill="1" applyBorder="1" applyAlignment="1">
      <alignment horizontal="left" vertical="center"/>
    </xf>
    <xf numFmtId="0" fontId="4" fillId="4" borderId="10" xfId="52" applyFont="1" applyFill="1" applyBorder="1" applyAlignment="1">
      <alignment horizontal="left" vertical="center"/>
    </xf>
    <xf numFmtId="7" fontId="4" fillId="4" borderId="6" xfId="52" applyNumberFormat="1" applyFont="1" applyFill="1" applyBorder="1" applyAlignment="1">
      <alignment horizontal="center" vertical="center"/>
    </xf>
    <xf numFmtId="0" fontId="4" fillId="5" borderId="12" xfId="52" applyFont="1" applyFill="1" applyBorder="1" applyAlignment="1">
      <alignment horizontal="left" vertical="center"/>
    </xf>
    <xf numFmtId="0" fontId="4" fillId="5" borderId="10" xfId="52" applyFont="1" applyFill="1" applyBorder="1" applyAlignment="1">
      <alignment horizontal="left" vertical="center"/>
    </xf>
    <xf numFmtId="7" fontId="4" fillId="5" borderId="6" xfId="52" applyNumberFormat="1" applyFont="1" applyFill="1" applyBorder="1" applyAlignment="1">
      <alignment horizontal="center" vertical="center"/>
    </xf>
    <xf numFmtId="0" fontId="4" fillId="3" borderId="4" xfId="52" applyFont="1" applyFill="1" applyBorder="1" applyAlignment="1">
      <alignment horizontal="left" vertical="center"/>
    </xf>
    <xf numFmtId="0" fontId="4" fillId="3" borderId="5" xfId="52" applyFont="1" applyFill="1" applyBorder="1" applyAlignment="1">
      <alignment horizontal="left" vertical="center"/>
    </xf>
    <xf numFmtId="7" fontId="4" fillId="3" borderId="5" xfId="52" applyNumberFormat="1" applyFont="1" applyFill="1" applyBorder="1" applyAlignment="1">
      <alignment horizontal="center" vertical="center"/>
    </xf>
    <xf numFmtId="0" fontId="4" fillId="6" borderId="13" xfId="52" applyFont="1" applyFill="1" applyBorder="1" applyAlignment="1">
      <alignment horizontal="left" vertical="center"/>
    </xf>
    <xf numFmtId="0" fontId="4" fillId="6" borderId="14" xfId="52" applyFont="1" applyFill="1" applyBorder="1" applyAlignment="1">
      <alignment horizontal="left" vertical="center"/>
    </xf>
    <xf numFmtId="0" fontId="4" fillId="6" borderId="15" xfId="52" applyFont="1" applyFill="1" applyBorder="1" applyAlignment="1">
      <alignment horizontal="left" vertical="center"/>
    </xf>
    <xf numFmtId="7" fontId="4" fillId="6" borderId="16" xfId="52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vertical="center"/>
    </xf>
    <xf numFmtId="0" fontId="2" fillId="0" borderId="0" xfId="52" applyFont="1" applyFill="1" applyAlignment="1">
      <alignment vertical="center"/>
    </xf>
    <xf numFmtId="177" fontId="3" fillId="0" borderId="0" xfId="52" applyNumberFormat="1" applyFont="1" applyFill="1" applyBorder="1" applyAlignment="1">
      <alignment vertical="center"/>
    </xf>
    <xf numFmtId="0" fontId="6" fillId="0" borderId="0" xfId="52" applyFont="1" applyAlignment="1">
      <alignment vertical="center"/>
    </xf>
    <xf numFmtId="0" fontId="2" fillId="2" borderId="17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2" fillId="2" borderId="18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176" fontId="5" fillId="0" borderId="18" xfId="52" applyNumberFormat="1" applyFont="1" applyFill="1" applyBorder="1" applyAlignment="1">
      <alignment vertical="center"/>
    </xf>
    <xf numFmtId="176" fontId="4" fillId="2" borderId="18" xfId="52" applyNumberFormat="1" applyFont="1" applyFill="1" applyBorder="1" applyAlignment="1">
      <alignment horizontal="left" vertical="center"/>
    </xf>
    <xf numFmtId="0" fontId="3" fillId="0" borderId="0" xfId="52" applyFont="1" applyFill="1" applyAlignment="1">
      <alignment horizontal="center" vertical="center"/>
    </xf>
    <xf numFmtId="0" fontId="5" fillId="0" borderId="18" xfId="0" applyNumberFormat="1" applyFont="1" applyBorder="1" applyAlignment="1">
      <alignment vertical="center" wrapText="1"/>
    </xf>
    <xf numFmtId="176" fontId="5" fillId="0" borderId="18" xfId="52" applyNumberFormat="1" applyFont="1" applyFill="1" applyBorder="1" applyAlignment="1">
      <alignment horizontal="left" vertical="center"/>
    </xf>
    <xf numFmtId="0" fontId="3" fillId="0" borderId="18" xfId="45" applyFont="1" applyFill="1" applyBorder="1" applyAlignment="1" applyProtection="1">
      <alignment horizontal="left" vertical="center" wrapText="1"/>
      <protection hidden="1"/>
    </xf>
    <xf numFmtId="176" fontId="4" fillId="3" borderId="18" xfId="52" applyNumberFormat="1" applyFont="1" applyFill="1" applyBorder="1" applyAlignment="1">
      <alignment horizontal="left" vertical="center"/>
    </xf>
    <xf numFmtId="176" fontId="4" fillId="4" borderId="18" xfId="52" applyNumberFormat="1" applyFont="1" applyFill="1" applyBorder="1" applyAlignment="1">
      <alignment horizontal="left" vertical="center"/>
    </xf>
    <xf numFmtId="176" fontId="4" fillId="5" borderId="18" xfId="52" applyNumberFormat="1" applyFont="1" applyFill="1" applyBorder="1" applyAlignment="1">
      <alignment horizontal="left" vertical="center"/>
    </xf>
    <xf numFmtId="176" fontId="4" fillId="6" borderId="1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colors>
    <mruColors>
      <color rgb="00E6AD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0"/>
  <sheetViews>
    <sheetView tabSelected="1" zoomScale="85" zoomScaleNormal="85" topLeftCell="A22" workbookViewId="0">
      <selection activeCell="H38" sqref="H38"/>
    </sheetView>
  </sheetViews>
  <sheetFormatPr defaultColWidth="9" defaultRowHeight="13.5"/>
  <cols>
    <col min="1" max="1" width="11.625" style="1" customWidth="1"/>
    <col min="2" max="2" width="33.875" style="1" customWidth="1"/>
    <col min="3" max="8" width="11.625" style="1" customWidth="1"/>
    <col min="9" max="9" width="58.375" style="1" customWidth="1"/>
    <col min="10" max="10" width="13.375" style="1" customWidth="1"/>
    <col min="11" max="11" width="9" style="1"/>
    <col min="12" max="12" width="12.625" style="1" customWidth="1"/>
    <col min="13" max="16384" width="9" style="1"/>
  </cols>
  <sheetData>
    <row r="1" ht="16.5" spans="1:2">
      <c r="A1" s="2" t="s">
        <v>0</v>
      </c>
      <c r="B1" s="2" t="s">
        <v>1</v>
      </c>
    </row>
    <row r="2" ht="16.5" spans="1:22">
      <c r="A2" s="3" t="s">
        <v>2</v>
      </c>
      <c r="B2" s="4" t="s">
        <v>3</v>
      </c>
      <c r="C2" s="5"/>
      <c r="D2" s="5"/>
      <c r="E2" s="5"/>
      <c r="F2" s="5"/>
      <c r="G2" s="5"/>
      <c r="H2" s="5"/>
      <c r="I2" s="5"/>
      <c r="J2" s="47"/>
      <c r="K2" s="47"/>
      <c r="L2" s="47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16.5" spans="1:22">
      <c r="A3" s="3" t="s">
        <v>4</v>
      </c>
      <c r="B3" s="4" t="s">
        <v>5</v>
      </c>
      <c r="C3" s="5"/>
      <c r="D3" s="5"/>
      <c r="E3" s="5"/>
      <c r="F3" s="5"/>
      <c r="G3" s="5"/>
      <c r="H3" s="5"/>
      <c r="I3" s="49"/>
      <c r="J3" s="47"/>
      <c r="K3" s="47"/>
      <c r="L3" s="47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ht="16.5" spans="1:22">
      <c r="A4" s="3" t="s">
        <v>6</v>
      </c>
      <c r="B4" s="6" t="s">
        <v>7</v>
      </c>
      <c r="C4" s="7"/>
      <c r="D4" s="7"/>
      <c r="E4" s="7"/>
      <c r="F4" s="7"/>
      <c r="G4" s="7"/>
      <c r="H4" s="7"/>
      <c r="I4" s="7" t="s">
        <v>8</v>
      </c>
      <c r="J4" s="47"/>
      <c r="K4" s="47"/>
      <c r="L4" s="47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ht="16.5" spans="1:22">
      <c r="A5" s="3" t="s">
        <v>9</v>
      </c>
      <c r="B5" s="6" t="s">
        <v>10</v>
      </c>
      <c r="C5" s="7"/>
      <c r="D5" s="7"/>
      <c r="E5" s="7"/>
      <c r="F5" s="7"/>
      <c r="G5" s="7"/>
      <c r="H5" s="7"/>
      <c r="I5" s="7"/>
      <c r="J5" s="47"/>
      <c r="K5" s="47"/>
      <c r="L5" s="47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ht="15.75" customHeight="1" spans="1:22">
      <c r="A6" s="3" t="s">
        <v>11</v>
      </c>
      <c r="B6" s="4" t="s">
        <v>12</v>
      </c>
      <c r="C6" s="7"/>
      <c r="D6" s="5"/>
      <c r="E6" s="5"/>
      <c r="F6" s="5"/>
      <c r="G6" s="5"/>
      <c r="H6" s="5"/>
      <c r="I6" s="5"/>
      <c r="J6" s="47"/>
      <c r="K6" s="47"/>
      <c r="L6" s="47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ht="20.25" customHeight="1" spans="1:22">
      <c r="A7" s="3" t="s">
        <v>13</v>
      </c>
      <c r="B7" s="4" t="s">
        <v>14</v>
      </c>
      <c r="C7" s="4"/>
      <c r="D7" s="4"/>
      <c r="E7" s="4"/>
      <c r="F7" s="4"/>
      <c r="G7" s="4"/>
      <c r="H7" s="4"/>
      <c r="I7" s="4"/>
      <c r="J7" s="4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ht="15.95" customHeight="1" spans="1:22">
      <c r="A8" s="8" t="s">
        <v>15</v>
      </c>
      <c r="B8" s="9"/>
      <c r="C8" s="10" t="s">
        <v>16</v>
      </c>
      <c r="D8" s="10"/>
      <c r="E8" s="10"/>
      <c r="F8" s="10"/>
      <c r="G8" s="11"/>
      <c r="H8" s="11"/>
      <c r="I8" s="51" t="s">
        <v>17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ht="15.95" customHeight="1" spans="1:22">
      <c r="A9" s="12"/>
      <c r="B9" s="13"/>
      <c r="C9" s="14" t="s">
        <v>18</v>
      </c>
      <c r="D9" s="14"/>
      <c r="E9" s="14"/>
      <c r="F9" s="14"/>
      <c r="G9" s="15"/>
      <c r="H9" s="15"/>
      <c r="I9" s="53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ht="15.95" customHeight="1" spans="1:22">
      <c r="A10" s="12"/>
      <c r="B10" s="13"/>
      <c r="C10" s="14" t="s">
        <v>19</v>
      </c>
      <c r="D10" s="14" t="s">
        <v>20</v>
      </c>
      <c r="E10" s="14" t="s">
        <v>19</v>
      </c>
      <c r="F10" s="14" t="s">
        <v>20</v>
      </c>
      <c r="G10" s="15" t="s">
        <v>21</v>
      </c>
      <c r="H10" s="15" t="s">
        <v>22</v>
      </c>
      <c r="I10" s="53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ht="16.5" spans="1:22">
      <c r="A11" s="16" t="s">
        <v>23</v>
      </c>
      <c r="B11" s="17" t="s">
        <v>24</v>
      </c>
      <c r="C11" s="18">
        <v>0</v>
      </c>
      <c r="D11" s="18" t="s">
        <v>25</v>
      </c>
      <c r="E11" s="18">
        <v>1</v>
      </c>
      <c r="F11" s="18" t="s">
        <v>26</v>
      </c>
      <c r="G11" s="19"/>
      <c r="H11" s="20">
        <f t="shared" ref="H11:H15" si="0">C11*E11*G11</f>
        <v>0</v>
      </c>
      <c r="I11" s="55" t="s">
        <v>27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ht="15.95" customHeight="1" spans="1:22">
      <c r="A12" s="16"/>
      <c r="B12" s="17" t="s">
        <v>28</v>
      </c>
      <c r="C12" s="18">
        <v>0</v>
      </c>
      <c r="D12" s="18" t="s">
        <v>25</v>
      </c>
      <c r="E12" s="18">
        <v>1</v>
      </c>
      <c r="F12" s="18" t="s">
        <v>26</v>
      </c>
      <c r="G12" s="19"/>
      <c r="H12" s="20">
        <f t="shared" si="0"/>
        <v>0</v>
      </c>
      <c r="I12" s="55" t="s">
        <v>27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ht="15.95" customHeight="1" spans="1:22">
      <c r="A13" s="21" t="s">
        <v>29</v>
      </c>
      <c r="B13" s="22"/>
      <c r="C13" s="23"/>
      <c r="D13" s="23"/>
      <c r="E13" s="23"/>
      <c r="F13" s="23"/>
      <c r="G13" s="24"/>
      <c r="H13" s="25">
        <f>SUM(H11:H12)</f>
        <v>0</v>
      </c>
      <c r="I13" s="56" t="s">
        <v>30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ht="16.5" spans="1:21">
      <c r="A14" s="16" t="s">
        <v>31</v>
      </c>
      <c r="B14" s="26" t="s">
        <v>32</v>
      </c>
      <c r="C14" s="18">
        <v>1</v>
      </c>
      <c r="D14" s="18" t="s">
        <v>33</v>
      </c>
      <c r="E14" s="18">
        <v>1</v>
      </c>
      <c r="F14" s="18" t="s">
        <v>26</v>
      </c>
      <c r="G14" s="19">
        <v>9000</v>
      </c>
      <c r="H14" s="20">
        <v>6000</v>
      </c>
      <c r="I14" s="55" t="s">
        <v>34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16.5" spans="1:21">
      <c r="A15" s="16"/>
      <c r="B15" s="26" t="s">
        <v>35</v>
      </c>
      <c r="C15" s="18">
        <v>1</v>
      </c>
      <c r="D15" s="18" t="s">
        <v>33</v>
      </c>
      <c r="E15" s="18">
        <v>1</v>
      </c>
      <c r="F15" s="18" t="s">
        <v>26</v>
      </c>
      <c r="G15" s="19">
        <v>8500</v>
      </c>
      <c r="H15" s="20">
        <v>7000</v>
      </c>
      <c r="I15" s="55" t="s">
        <v>34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16.5" spans="1:21">
      <c r="A16" s="16"/>
      <c r="B16" s="26" t="s">
        <v>36</v>
      </c>
      <c r="C16" s="18">
        <v>1</v>
      </c>
      <c r="D16" s="18" t="s">
        <v>33</v>
      </c>
      <c r="E16" s="18">
        <v>1</v>
      </c>
      <c r="F16" s="18" t="s">
        <v>26</v>
      </c>
      <c r="G16" s="19">
        <v>9000</v>
      </c>
      <c r="H16" s="20">
        <v>6000</v>
      </c>
      <c r="I16" s="55" t="s">
        <v>34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16.5" spans="1:21">
      <c r="A17" s="16"/>
      <c r="B17" s="26" t="s">
        <v>37</v>
      </c>
      <c r="C17" s="18">
        <v>1</v>
      </c>
      <c r="D17" s="18" t="s">
        <v>33</v>
      </c>
      <c r="E17" s="18">
        <v>1</v>
      </c>
      <c r="F17" s="18" t="s">
        <v>26</v>
      </c>
      <c r="G17" s="19">
        <v>8000</v>
      </c>
      <c r="H17" s="20">
        <v>6500</v>
      </c>
      <c r="I17" s="55" t="s">
        <v>34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16.5" spans="1:21">
      <c r="A18" s="16"/>
      <c r="B18" s="26" t="s">
        <v>38</v>
      </c>
      <c r="C18" s="18">
        <v>1</v>
      </c>
      <c r="D18" s="18" t="s">
        <v>33</v>
      </c>
      <c r="E18" s="18">
        <v>1</v>
      </c>
      <c r="F18" s="18" t="s">
        <v>26</v>
      </c>
      <c r="G18" s="19">
        <v>8000</v>
      </c>
      <c r="H18" s="20">
        <v>7000</v>
      </c>
      <c r="I18" s="55" t="s">
        <v>34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16.5" spans="1:21">
      <c r="A19" s="16"/>
      <c r="B19" s="26" t="s">
        <v>39</v>
      </c>
      <c r="C19" s="18">
        <v>1</v>
      </c>
      <c r="D19" s="18" t="s">
        <v>33</v>
      </c>
      <c r="E19" s="18">
        <v>1</v>
      </c>
      <c r="F19" s="18" t="s">
        <v>26</v>
      </c>
      <c r="G19" s="19">
        <v>10000</v>
      </c>
      <c r="H19" s="20">
        <v>7500</v>
      </c>
      <c r="I19" s="55" t="s">
        <v>40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15.95" customHeight="1" spans="1:22">
      <c r="A20" s="21" t="s">
        <v>41</v>
      </c>
      <c r="B20" s="22"/>
      <c r="C20" s="23"/>
      <c r="D20" s="23"/>
      <c r="E20" s="23"/>
      <c r="F20" s="23"/>
      <c r="G20" s="24"/>
      <c r="H20" s="25">
        <f>SUM(H14:H19)</f>
        <v>40000</v>
      </c>
      <c r="I20" s="56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ht="15.95" customHeight="1" spans="1:22">
      <c r="A21" s="16" t="s">
        <v>42</v>
      </c>
      <c r="B21" s="26" t="s">
        <v>43</v>
      </c>
      <c r="C21" s="18">
        <v>1</v>
      </c>
      <c r="D21" s="18" t="s">
        <v>33</v>
      </c>
      <c r="E21" s="18">
        <v>1</v>
      </c>
      <c r="F21" s="18" t="s">
        <v>33</v>
      </c>
      <c r="G21" s="19">
        <v>16000</v>
      </c>
      <c r="H21" s="20">
        <f>C21*E21*G21</f>
        <v>16000</v>
      </c>
      <c r="I21" s="58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ht="15.95" customHeight="1" spans="1:22">
      <c r="A22" s="16"/>
      <c r="B22" s="26" t="s">
        <v>44</v>
      </c>
      <c r="C22" s="18">
        <v>1</v>
      </c>
      <c r="D22" s="18" t="s">
        <v>33</v>
      </c>
      <c r="E22" s="18">
        <v>1</v>
      </c>
      <c r="F22" s="18" t="s">
        <v>33</v>
      </c>
      <c r="G22" s="19">
        <v>16000</v>
      </c>
      <c r="H22" s="20">
        <f>C22*E22*G22</f>
        <v>16000</v>
      </c>
      <c r="I22" s="59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ht="15.95" customHeight="1" spans="1:22">
      <c r="A23" s="16"/>
      <c r="B23" s="26" t="s">
        <v>45</v>
      </c>
      <c r="C23" s="18">
        <v>1</v>
      </c>
      <c r="D23" s="18" t="s">
        <v>33</v>
      </c>
      <c r="E23" s="18">
        <v>1</v>
      </c>
      <c r="F23" s="18" t="s">
        <v>33</v>
      </c>
      <c r="G23" s="19">
        <v>16000</v>
      </c>
      <c r="H23" s="20">
        <f t="shared" ref="H23:H28" si="1">C23*E23*G23</f>
        <v>16000</v>
      </c>
      <c r="I23" s="59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ht="15.95" customHeight="1" spans="1:22">
      <c r="A24" s="16"/>
      <c r="B24" s="26" t="s">
        <v>46</v>
      </c>
      <c r="C24" s="18">
        <v>1</v>
      </c>
      <c r="D24" s="18" t="s">
        <v>33</v>
      </c>
      <c r="E24" s="18">
        <v>1</v>
      </c>
      <c r="F24" s="18" t="s">
        <v>33</v>
      </c>
      <c r="G24" s="19">
        <v>16000</v>
      </c>
      <c r="H24" s="20">
        <f t="shared" si="1"/>
        <v>16000</v>
      </c>
      <c r="I24" s="59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ht="15.95" customHeight="1" spans="1:22">
      <c r="A25" s="16"/>
      <c r="B25" s="26" t="s">
        <v>47</v>
      </c>
      <c r="C25" s="18">
        <v>1</v>
      </c>
      <c r="D25" s="18" t="s">
        <v>33</v>
      </c>
      <c r="E25" s="18">
        <v>1</v>
      </c>
      <c r="F25" s="18" t="s">
        <v>33</v>
      </c>
      <c r="G25" s="19">
        <v>16000</v>
      </c>
      <c r="H25" s="20">
        <f t="shared" si="1"/>
        <v>16000</v>
      </c>
      <c r="I25" s="59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ht="15.95" customHeight="1" spans="1:22">
      <c r="A26" s="16"/>
      <c r="B26" s="26" t="s">
        <v>48</v>
      </c>
      <c r="C26" s="18">
        <v>1</v>
      </c>
      <c r="D26" s="18" t="s">
        <v>33</v>
      </c>
      <c r="E26" s="18">
        <v>1</v>
      </c>
      <c r="F26" s="18" t="s">
        <v>33</v>
      </c>
      <c r="G26" s="19">
        <v>17000</v>
      </c>
      <c r="H26" s="20">
        <f t="shared" si="1"/>
        <v>17000</v>
      </c>
      <c r="I26" s="59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ht="15.95" customHeight="1" spans="1:22">
      <c r="A27" s="21" t="s">
        <v>49</v>
      </c>
      <c r="B27" s="22"/>
      <c r="C27" s="23"/>
      <c r="D27" s="23"/>
      <c r="E27" s="23"/>
      <c r="F27" s="23"/>
      <c r="G27" s="24"/>
      <c r="H27" s="25">
        <f>SUM(H21:H26)</f>
        <v>97000</v>
      </c>
      <c r="I27" s="56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</row>
    <row r="28" ht="16.5" spans="1:22">
      <c r="A28" s="27" t="s">
        <v>50</v>
      </c>
      <c r="B28" s="26" t="s">
        <v>51</v>
      </c>
      <c r="C28" s="18">
        <v>1</v>
      </c>
      <c r="D28" s="18" t="s">
        <v>33</v>
      </c>
      <c r="E28" s="18">
        <v>1</v>
      </c>
      <c r="F28" s="18" t="s">
        <v>33</v>
      </c>
      <c r="G28" s="19">
        <v>1900</v>
      </c>
      <c r="H28" s="20">
        <f t="shared" ref="H28:H33" si="2">C28*E28*G28</f>
        <v>1900</v>
      </c>
      <c r="I28" s="59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ht="16.5" spans="1:22">
      <c r="A29" s="28"/>
      <c r="B29" s="26" t="s">
        <v>52</v>
      </c>
      <c r="C29" s="18">
        <v>1</v>
      </c>
      <c r="D29" s="18" t="s">
        <v>33</v>
      </c>
      <c r="E29" s="18">
        <v>1</v>
      </c>
      <c r="F29" s="18" t="s">
        <v>33</v>
      </c>
      <c r="G29" s="19">
        <v>1900</v>
      </c>
      <c r="H29" s="20">
        <f t="shared" si="2"/>
        <v>1900</v>
      </c>
      <c r="I29" s="59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ht="16.5" spans="1:22">
      <c r="A30" s="28"/>
      <c r="B30" s="26" t="s">
        <v>53</v>
      </c>
      <c r="C30" s="18">
        <v>1</v>
      </c>
      <c r="D30" s="18" t="s">
        <v>33</v>
      </c>
      <c r="E30" s="18">
        <v>1</v>
      </c>
      <c r="F30" s="18" t="s">
        <v>33</v>
      </c>
      <c r="G30" s="19">
        <v>1900</v>
      </c>
      <c r="H30" s="20">
        <f t="shared" si="2"/>
        <v>1900</v>
      </c>
      <c r="I30" s="59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</row>
    <row r="31" ht="16.5" spans="1:22">
      <c r="A31" s="28"/>
      <c r="B31" s="26" t="s">
        <v>54</v>
      </c>
      <c r="C31" s="18">
        <v>1</v>
      </c>
      <c r="D31" s="18" t="s">
        <v>33</v>
      </c>
      <c r="E31" s="18">
        <v>1</v>
      </c>
      <c r="F31" s="18" t="s">
        <v>33</v>
      </c>
      <c r="G31" s="19">
        <v>1900</v>
      </c>
      <c r="H31" s="20">
        <f t="shared" si="2"/>
        <v>1900</v>
      </c>
      <c r="I31" s="60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</row>
    <row r="32" ht="16.5" spans="1:22">
      <c r="A32" s="28"/>
      <c r="B32" s="26" t="s">
        <v>55</v>
      </c>
      <c r="C32" s="18">
        <v>1</v>
      </c>
      <c r="D32" s="18" t="s">
        <v>33</v>
      </c>
      <c r="E32" s="18">
        <v>1</v>
      </c>
      <c r="F32" s="18" t="s">
        <v>33</v>
      </c>
      <c r="G32" s="19">
        <v>1900</v>
      </c>
      <c r="H32" s="20">
        <f t="shared" si="2"/>
        <v>1900</v>
      </c>
      <c r="I32" s="59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</row>
    <row r="33" ht="16.5" spans="1:22">
      <c r="A33" s="29"/>
      <c r="B33" s="26" t="s">
        <v>56</v>
      </c>
      <c r="C33" s="18">
        <v>1</v>
      </c>
      <c r="D33" s="18" t="s">
        <v>33</v>
      </c>
      <c r="E33" s="18">
        <v>1</v>
      </c>
      <c r="F33" s="18" t="s">
        <v>33</v>
      </c>
      <c r="G33" s="19">
        <v>1900</v>
      </c>
      <c r="H33" s="20">
        <f t="shared" si="2"/>
        <v>1900</v>
      </c>
      <c r="I33" s="60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</row>
    <row r="34" ht="16.5" spans="1:22">
      <c r="A34" s="21" t="s">
        <v>57</v>
      </c>
      <c r="B34" s="22"/>
      <c r="C34" s="23"/>
      <c r="D34" s="23"/>
      <c r="E34" s="23"/>
      <c r="F34" s="23"/>
      <c r="G34" s="24"/>
      <c r="H34" s="25">
        <f>SUM(H28:H33)</f>
        <v>11400</v>
      </c>
      <c r="I34" s="56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ht="16.5" spans="1:22">
      <c r="A35" s="30" t="s">
        <v>58</v>
      </c>
      <c r="B35" s="31"/>
      <c r="C35" s="31"/>
      <c r="D35" s="31"/>
      <c r="E35" s="31"/>
      <c r="F35" s="31"/>
      <c r="G35" s="32"/>
      <c r="H35" s="33">
        <f>SUM(H13+H20+H27+H34)</f>
        <v>148400</v>
      </c>
      <c r="I35" s="61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ht="16.5" spans="1:9">
      <c r="A36" s="30" t="s">
        <v>59</v>
      </c>
      <c r="B36" s="31"/>
      <c r="C36" s="31"/>
      <c r="D36" s="31"/>
      <c r="E36" s="31"/>
      <c r="F36" s="31"/>
      <c r="G36" s="32"/>
      <c r="H36" s="33">
        <f>H35*0.1</f>
        <v>14840</v>
      </c>
      <c r="I36" s="61"/>
    </row>
    <row r="37" ht="16.5" spans="1:9">
      <c r="A37" s="34" t="s">
        <v>60</v>
      </c>
      <c r="B37" s="35"/>
      <c r="C37" s="35"/>
      <c r="D37" s="35"/>
      <c r="E37" s="35"/>
      <c r="F37" s="35"/>
      <c r="G37" s="35"/>
      <c r="H37" s="36">
        <f>H36+H35</f>
        <v>163240</v>
      </c>
      <c r="I37" s="62"/>
    </row>
    <row r="38" ht="16.5" spans="1:9">
      <c r="A38" s="37" t="s">
        <v>61</v>
      </c>
      <c r="B38" s="38"/>
      <c r="C38" s="38"/>
      <c r="D38" s="38"/>
      <c r="E38" s="38"/>
      <c r="F38" s="38"/>
      <c r="G38" s="38"/>
      <c r="H38" s="39">
        <v>140000</v>
      </c>
      <c r="I38" s="63"/>
    </row>
    <row r="39" ht="16.5" spans="1:9">
      <c r="A39" s="40" t="s">
        <v>62</v>
      </c>
      <c r="B39" s="41"/>
      <c r="C39" s="41"/>
      <c r="D39" s="41"/>
      <c r="E39" s="41"/>
      <c r="F39" s="41"/>
      <c r="G39" s="41"/>
      <c r="H39" s="42">
        <f>H38*0.06</f>
        <v>8400</v>
      </c>
      <c r="I39" s="61"/>
    </row>
    <row r="40" ht="17.25" spans="1:9">
      <c r="A40" s="43" t="s">
        <v>63</v>
      </c>
      <c r="B40" s="44"/>
      <c r="C40" s="44"/>
      <c r="D40" s="44"/>
      <c r="E40" s="44"/>
      <c r="F40" s="44"/>
      <c r="G40" s="45"/>
      <c r="H40" s="46">
        <f>H38+H39</f>
        <v>148400</v>
      </c>
      <c r="I40" s="64"/>
    </row>
  </sheetData>
  <mergeCells count="17">
    <mergeCell ref="C8:F8"/>
    <mergeCell ref="C9:F9"/>
    <mergeCell ref="A13:B13"/>
    <mergeCell ref="A20:B20"/>
    <mergeCell ref="A27:B27"/>
    <mergeCell ref="A34:B34"/>
    <mergeCell ref="A35:G35"/>
    <mergeCell ref="A36:G36"/>
    <mergeCell ref="A37:G37"/>
    <mergeCell ref="A38:G38"/>
    <mergeCell ref="A39:G39"/>
    <mergeCell ref="A40:G40"/>
    <mergeCell ref="A11:A12"/>
    <mergeCell ref="A14:A19"/>
    <mergeCell ref="A21:A26"/>
    <mergeCell ref="A28:A33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hilary</cp:lastModifiedBy>
  <dcterms:created xsi:type="dcterms:W3CDTF">2012-11-28T09:47:00Z</dcterms:created>
  <cp:lastPrinted>2015-07-08T03:40:00Z</cp:lastPrinted>
  <dcterms:modified xsi:type="dcterms:W3CDTF">2018-02-22T03:12:33Z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