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营口" sheetId="1" r:id="rId1"/>
  </sheets>
  <calcPr calcId="144525"/>
</workbook>
</file>

<file path=xl/sharedStrings.xml><?xml version="1.0" encoding="utf-8"?>
<sst xmlns="http://schemas.openxmlformats.org/spreadsheetml/2006/main" count="111" uniqueCount="85">
  <si>
    <t>Both in EN &amp; CN</t>
  </si>
  <si>
    <t>Project Name: 2019 BBT-E Strategy Workshop</t>
  </si>
  <si>
    <t>Project Date:      28th ,Jul,2019</t>
  </si>
  <si>
    <t xml:space="preserve">Quotation Date: 3th ,Jul,2019 </t>
  </si>
  <si>
    <t>Agency Name:      Comfort International M.I.C.E.Service CO.,LTD</t>
  </si>
  <si>
    <t>Agency Address:   Rm.1510,Ruichen Int'l Center,No.13 Nongzhanguan South Rd.,Chaoyang District,Beijing.</t>
  </si>
  <si>
    <t>Contact Info.:      胡金磊 13911394434 hujinlei@cct.cn</t>
  </si>
  <si>
    <t>Item
项目</t>
  </si>
  <si>
    <t>Budget(RMB)
预算（人民币）</t>
  </si>
  <si>
    <t>Remark
备注</t>
  </si>
  <si>
    <r>
      <rPr>
        <b/>
        <sz val="10"/>
        <color rgb="FF000000"/>
        <rFont val="BMWTypeCondensedRegular"/>
        <charset val="134"/>
      </rPr>
      <t xml:space="preserve">Team building
</t>
    </r>
    <r>
      <rPr>
        <b/>
        <sz val="10"/>
        <color rgb="FF000000"/>
        <rFont val="宋体"/>
        <charset val="134"/>
      </rPr>
      <t>团建</t>
    </r>
  </si>
  <si>
    <t>Meal
用餐</t>
  </si>
  <si>
    <t>Shuttle bus
大巴车</t>
  </si>
  <si>
    <t>Insurance
保险</t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</si>
  <si>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</si>
  <si>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</si>
  <si>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</si>
  <si>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r>
      <rPr>
        <b/>
        <sz val="10"/>
        <color rgb="FF000000"/>
        <rFont val="BMWTypeCondensedRegular"/>
        <charset val="134"/>
      </rPr>
      <t xml:space="preserve">VAT Tax
</t>
    </r>
    <r>
      <rPr>
        <b/>
        <sz val="10"/>
        <color rgb="FF000000"/>
        <rFont val="宋体"/>
        <charset val="134"/>
      </rPr>
      <t>增值税（普票）</t>
    </r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</si>
  <si>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</si>
  <si>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</si>
  <si>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</si>
  <si>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</si>
  <si>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t xml:space="preserve">A .团建
</t>
  </si>
  <si>
    <t>A1</t>
  </si>
  <si>
    <t>酒店住宿</t>
  </si>
  <si>
    <t>金泰龙悦酒店 14间海景大床房</t>
  </si>
  <si>
    <t>A2</t>
  </si>
  <si>
    <t>会议室</t>
  </si>
  <si>
    <t>28日下午会议室  2号会议室（G层）</t>
  </si>
  <si>
    <t>A3</t>
  </si>
  <si>
    <t>29日全天会议室  2号会议室（G层）</t>
  </si>
  <si>
    <t>A4</t>
  </si>
  <si>
    <t>茶歇</t>
  </si>
  <si>
    <r>
      <rPr>
        <b/>
        <sz val="10"/>
        <color rgb="FF000000"/>
        <rFont val="BMWTypeCondensedRegular"/>
        <charset val="134"/>
      </rPr>
      <t>A .</t>
    </r>
    <r>
      <rPr>
        <b/>
        <sz val="10"/>
        <color rgb="FF000000"/>
        <rFont val="宋体"/>
        <charset val="134"/>
      </rPr>
      <t>团建</t>
    </r>
  </si>
  <si>
    <r>
      <rPr>
        <b/>
        <sz val="10"/>
        <color rgb="FFFFFFFF"/>
        <rFont val="BMWTypeCondensedRegular"/>
        <charset val="134"/>
      </rPr>
      <t>B. Shuttle bus</t>
    </r>
    <r>
      <rPr>
        <b/>
        <sz val="10"/>
        <color rgb="FFFFFFFF"/>
        <rFont val="宋体"/>
        <charset val="134"/>
      </rPr>
      <t>大巴车</t>
    </r>
  </si>
  <si>
    <r>
      <rPr>
        <b/>
        <sz val="10"/>
        <color indexed="9"/>
        <rFont val="BMWTypeCondensedRegular"/>
        <charset val="134"/>
      </rPr>
      <t xml:space="preserve">Item
</t>
    </r>
    <r>
      <rPr>
        <b/>
        <sz val="10"/>
        <color indexed="9"/>
        <rFont val="宋体"/>
        <charset val="134"/>
      </rPr>
      <t>项目</t>
    </r>
  </si>
  <si>
    <r>
      <rPr>
        <b/>
        <sz val="10"/>
        <color indexed="9"/>
        <rFont val="BMWTypeCondensedRegular"/>
        <charset val="134"/>
      </rPr>
      <t xml:space="preserve">Unit Price (RMB)
</t>
    </r>
    <r>
      <rPr>
        <b/>
        <sz val="10"/>
        <color indexed="9"/>
        <rFont val="宋体"/>
        <charset val="134"/>
      </rPr>
      <t>单价（人民币）</t>
    </r>
  </si>
  <si>
    <r>
      <rPr>
        <b/>
        <sz val="10"/>
        <color indexed="9"/>
        <rFont val="BMWTypeCondensedRegular"/>
        <charset val="134"/>
      </rPr>
      <t xml:space="preserve">QTY
</t>
    </r>
    <r>
      <rPr>
        <b/>
        <sz val="10"/>
        <color indexed="9"/>
        <rFont val="宋体"/>
        <charset val="134"/>
      </rPr>
      <t>数量</t>
    </r>
  </si>
  <si>
    <r>
      <rPr>
        <b/>
        <sz val="10"/>
        <color indexed="9"/>
        <rFont val="BMWTypeCondensedRegular"/>
        <charset val="134"/>
      </rPr>
      <t xml:space="preserve">Total Price (RMB)
</t>
    </r>
    <r>
      <rPr>
        <b/>
        <sz val="10"/>
        <color indexed="9"/>
        <rFont val="宋体"/>
        <charset val="134"/>
      </rPr>
      <t>总价（人民币）</t>
    </r>
  </si>
  <si>
    <r>
      <rPr>
        <b/>
        <sz val="10"/>
        <color indexed="9"/>
        <rFont val="BMWTypeCondensedRegular"/>
        <charset val="134"/>
      </rPr>
      <t xml:space="preserve">Description
</t>
    </r>
    <r>
      <rPr>
        <b/>
        <sz val="10"/>
        <color indexed="9"/>
        <rFont val="宋体"/>
        <charset val="134"/>
      </rPr>
      <t>描述</t>
    </r>
  </si>
  <si>
    <t>B1</t>
  </si>
  <si>
    <t>自驾车</t>
  </si>
  <si>
    <r>
      <rPr>
        <sz val="10"/>
        <color rgb="FF000000"/>
        <rFont val="宋体"/>
        <charset val="134"/>
      </rPr>
      <t>自驾</t>
    </r>
    <r>
      <rPr>
        <sz val="10"/>
        <color rgb="FF000000"/>
        <rFont val="BMWTypeCondensedRegular"/>
        <charset val="134"/>
      </rPr>
      <t xml:space="preserve"> </t>
    </r>
    <r>
      <rPr>
        <sz val="10"/>
        <color rgb="FFFF0000"/>
        <rFont val="宋体"/>
        <charset val="134"/>
      </rPr>
      <t>油费 高速费</t>
    </r>
  </si>
  <si>
    <t>B2</t>
  </si>
  <si>
    <t>横幅</t>
  </si>
  <si>
    <t>800cm*80cm 彩色喷绘条幅（赠送）</t>
  </si>
  <si>
    <r>
      <rPr>
        <b/>
        <sz val="10"/>
        <color rgb="FF000000"/>
        <rFont val="BMWTypeCondensedRegular"/>
        <charset val="134"/>
      </rPr>
      <t>B. Shuttle bus</t>
    </r>
    <r>
      <rPr>
        <b/>
        <sz val="10"/>
        <color rgb="FF000000"/>
        <rFont val="宋体"/>
        <charset val="134"/>
      </rPr>
      <t>大巴车</t>
    </r>
  </si>
  <si>
    <r>
      <rPr>
        <b/>
        <sz val="10"/>
        <color rgb="FF36363D"/>
        <rFont val="BMWTypeCondensedRegular"/>
        <charset val="134"/>
      </rPr>
      <t xml:space="preserve">C. </t>
    </r>
    <r>
      <rPr>
        <b/>
        <sz val="10"/>
        <color rgb="FF36363D"/>
        <rFont val="宋体"/>
        <charset val="134"/>
      </rPr>
      <t>用餐</t>
    </r>
  </si>
  <si>
    <t>C1</t>
  </si>
  <si>
    <t>午餐</t>
  </si>
  <si>
    <t>28日午餐（铁板烧餐厅，不含酒水饮料）</t>
  </si>
  <si>
    <t>C2</t>
  </si>
  <si>
    <t>晚餐</t>
  </si>
  <si>
    <t>28日晚餐（沙滩烧烤，菜单见附件）</t>
  </si>
  <si>
    <t>C3</t>
  </si>
  <si>
    <t>29日午餐（中餐厅208，不含酒水饮料）</t>
  </si>
  <si>
    <t>C4</t>
  </si>
  <si>
    <t>其他</t>
  </si>
  <si>
    <t>大堂吧咖啡+哈根达斯，沙滩烧烤增加矿泉水</t>
  </si>
  <si>
    <r>
      <rPr>
        <b/>
        <sz val="10"/>
        <color rgb="FF000000"/>
        <rFont val="BMWTypeCondensedRegular"/>
        <charset val="134"/>
      </rPr>
      <t>C.</t>
    </r>
    <r>
      <rPr>
        <b/>
        <sz val="10"/>
        <color rgb="FF000000"/>
        <rFont val="宋体"/>
        <charset val="134"/>
      </rPr>
      <t>用餐</t>
    </r>
  </si>
  <si>
    <r>
      <rPr>
        <b/>
        <sz val="10"/>
        <color rgb="FFFFFFFF"/>
        <rFont val="BMWTypeCondensedRegular"/>
        <charset val="134"/>
      </rPr>
      <t xml:space="preserve">D. Insurance </t>
    </r>
    <r>
      <rPr>
        <b/>
        <sz val="10"/>
        <color rgb="FFFFFFFF"/>
        <rFont val="宋体"/>
        <charset val="134"/>
      </rPr>
      <t>保险</t>
    </r>
  </si>
  <si>
    <t>D1</t>
  </si>
  <si>
    <r>
      <rPr>
        <sz val="10"/>
        <color rgb="FF000000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出行意外险（意外伤害险）</t>
    </r>
  </si>
  <si>
    <r>
      <rPr>
        <sz val="10"/>
        <color rgb="FF000000"/>
        <rFont val="宋体"/>
        <charset val="134"/>
      </rPr>
      <t>为所有中国及外籍人员购买意外险，时间为</t>
    </r>
    <r>
      <rPr>
        <sz val="10"/>
        <color rgb="FF000000"/>
        <rFont val="BMWTypeCondensedRegular"/>
        <charset val="134"/>
      </rPr>
      <t xml:space="preserve">2019.06.28-2019.06.29 </t>
    </r>
    <r>
      <rPr>
        <sz val="10"/>
        <color rgb="FF000000"/>
        <rFont val="宋体"/>
        <charset val="134"/>
      </rPr>
      <t>两天</t>
    </r>
  </si>
  <si>
    <r>
      <rPr>
        <b/>
        <sz val="10"/>
        <color rgb="FF000000"/>
        <rFont val="BMWTypeCondensedRegular"/>
        <charset val="134"/>
      </rPr>
      <t xml:space="preserve">D. Insurance </t>
    </r>
    <r>
      <rPr>
        <b/>
        <sz val="10"/>
        <color rgb="FF000000"/>
        <rFont val="宋体"/>
        <charset val="134"/>
      </rPr>
      <t>保险</t>
    </r>
  </si>
  <si>
    <t>E. Man Power</t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</si>
  <si>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</si>
  <si>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E1</t>
  </si>
  <si>
    <r>
      <rPr>
        <sz val="10"/>
        <color indexed="8"/>
        <rFont val="宋体"/>
        <charset val="134"/>
      </rPr>
      <t>现场协调人员</t>
    </r>
    <r>
      <rPr>
        <sz val="10"/>
        <color indexed="8"/>
        <rFont val="BMWTypeCondensedRegular"/>
        <charset val="134"/>
      </rPr>
      <t xml:space="preserve">
On site coordinator</t>
    </r>
  </si>
  <si>
    <r>
      <rPr>
        <sz val="10"/>
        <color rgb="FF000000"/>
        <rFont val="宋体"/>
        <charset val="134"/>
      </rPr>
      <t>中英文双语领队，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天</t>
    </r>
  </si>
  <si>
    <t>E3</t>
  </si>
  <si>
    <t>协调人员交通住宿补助</t>
  </si>
  <si>
    <t>E.Man Power</t>
  </si>
  <si>
    <r>
      <rPr>
        <b/>
        <sz val="10"/>
        <color rgb="FFFFFFFF"/>
        <rFont val="BMWTypeCondensedRegular"/>
        <charset val="134"/>
      </rPr>
      <t xml:space="preserve">F. Service Charge
</t>
    </r>
    <r>
      <rPr>
        <b/>
        <sz val="10"/>
        <color rgb="FFFFFFFF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</si>
  <si>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Quantities
</t>
    </r>
    <r>
      <rPr>
        <b/>
        <sz val="10"/>
        <color indexed="9"/>
        <rFont val="宋体"/>
        <charset val="134"/>
      </rPr>
      <t>人数</t>
    </r>
  </si>
  <si>
    <t>F1</t>
  </si>
  <si>
    <r>
      <rPr>
        <sz val="10"/>
        <rFont val="BMWTypeCondensedRegular"/>
        <charset val="134"/>
      </rPr>
      <t xml:space="preserve">Service Charge                                                                           </t>
    </r>
    <r>
      <rPr>
        <sz val="10"/>
        <rFont val="宋体"/>
        <charset val="134"/>
      </rPr>
      <t>服务费</t>
    </r>
  </si>
  <si>
    <t>10%服务费</t>
  </si>
  <si>
    <r>
      <rPr>
        <b/>
        <sz val="10"/>
        <color rgb="FF000000"/>
        <rFont val="BMWTypeCondensedRegular"/>
        <charset val="134"/>
      </rPr>
      <t xml:space="preserve">F.Service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</si>
  <si>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G. Business Tax
</t>
    </r>
    <r>
      <rPr>
        <b/>
        <sz val="10"/>
        <color rgb="FFFFFFFF"/>
        <rFont val="宋体"/>
        <charset val="134"/>
      </rPr>
      <t>税金</t>
    </r>
  </si>
  <si>
    <r>
      <rPr>
        <b/>
        <sz val="10"/>
        <color indexed="9"/>
        <rFont val="BMWTypeCondensedRegular"/>
        <charset val="134"/>
      </rPr>
      <t xml:space="preserve">No. of item
</t>
    </r>
    <r>
      <rPr>
        <b/>
        <sz val="10"/>
        <color indexed="9"/>
        <rFont val="宋体"/>
        <charset val="134"/>
      </rPr>
      <t>次数</t>
    </r>
  </si>
  <si>
    <t>G1</t>
  </si>
  <si>
    <r>
      <rPr>
        <sz val="10"/>
        <color indexed="8"/>
        <rFont val="BMWTypeCondensedRegular"/>
        <charset val="134"/>
      </rPr>
      <t xml:space="preserve">Business Tax
</t>
    </r>
    <r>
      <rPr>
        <sz val="10"/>
        <color indexed="8"/>
        <rFont val="宋体"/>
        <charset val="134"/>
      </rPr>
      <t>税金</t>
    </r>
  </si>
  <si>
    <r>
      <rPr>
        <sz val="10"/>
        <color indexed="8"/>
        <rFont val="BMWTypeCondensedRegular"/>
        <charset val="134"/>
      </rPr>
      <t>6%</t>
    </r>
    <r>
      <rPr>
        <sz val="10"/>
        <color indexed="8"/>
        <rFont val="宋体"/>
        <charset val="134"/>
      </rPr>
      <t>税金</t>
    </r>
  </si>
  <si>
    <r>
      <rPr>
        <b/>
        <sz val="10"/>
        <color rgb="FF000000"/>
        <rFont val="BMWTypeCondensedRegular"/>
        <charset val="134"/>
      </rPr>
      <t xml:space="preserve">G Business Tax
</t>
    </r>
    <r>
      <rPr>
        <b/>
        <sz val="10"/>
        <color rgb="FF00000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</si>
</sst>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9">
    <numFmt numFmtId="176" formatCode="[$€-2]\ #,##0"/>
    <numFmt numFmtId="177" formatCode="[$£-452]#,##0.00;\-[$£-452]#,##0.00"/>
    <numFmt numFmtId="178" formatCode="_(* #,##0.00_);_(* \(#,##0.00\);_(* &quot;-&quot;??_);_(@_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_ [$¥-804]* #,##0.00_ ;_ [$¥-804]* \-#,##0.00_ ;_ [$¥-804]* &quot;-&quot;??_ ;_ @_ "/>
    <numFmt numFmtId="180" formatCode="_(* #,##0_);_(* \(#,##0\);_(* &quot;-&quot;??_);_(@_)"/>
  </numFmts>
  <fonts count="46">
    <font>
      <sz val="11"/>
      <color theme="1"/>
      <name val="宋体"/>
      <charset val="134"/>
      <scheme val="minor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indexed="8"/>
      <name val="BMWTypeCondensedRegular"/>
      <charset val="134"/>
    </font>
    <font>
      <sz val="11"/>
      <color rgb="FF000000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BMWTypeCondensedRegular"/>
      <charset val="134"/>
    </font>
    <font>
      <sz val="10"/>
      <name val="BMWTypeCondensedRegular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36363D"/>
      <name val="BMWTypeCondensedRegular"/>
      <charset val="134"/>
    </font>
    <font>
      <sz val="10"/>
      <color theme="1"/>
      <name val="BMWTypeCondensedRegular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0"/>
      <color rgb="FFFFFFFF"/>
      <name val="宋体"/>
      <charset val="134"/>
    </font>
    <font>
      <b/>
      <sz val="10"/>
      <color indexed="9"/>
      <name val="宋体"/>
      <charset val="134"/>
    </font>
    <font>
      <sz val="10"/>
      <color rgb="FFFF0000"/>
      <name val="宋体"/>
      <charset val="134"/>
    </font>
    <font>
      <b/>
      <sz val="10"/>
      <color rgb="FF36363D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8FD4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indexed="8"/>
      </patternFill>
    </fill>
    <fill>
      <patternFill patternType="solid">
        <fgColor rgb="FF568F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2" borderId="12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0" fillId="0" borderId="0">
      <protection locked="0"/>
    </xf>
    <xf numFmtId="0" fontId="29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8" fillId="27" borderId="15" applyNumberFormat="0" applyAlignment="0" applyProtection="0">
      <alignment vertical="center"/>
    </xf>
    <xf numFmtId="0" fontId="37" fillId="27" borderId="9" applyNumberFormat="0" applyAlignment="0" applyProtection="0">
      <alignment vertical="center"/>
    </xf>
    <xf numFmtId="0" fontId="36" fillId="26" borderId="14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177" fontId="1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1" fillId="0" borderId="0">
      <protection locked="0"/>
    </xf>
    <xf numFmtId="176" fontId="10" fillId="0" borderId="0">
      <protection locked="0"/>
    </xf>
    <xf numFmtId="43" fontId="10" fillId="0" borderId="0">
      <alignment vertical="top"/>
      <protection locked="0"/>
    </xf>
  </cellStyleXfs>
  <cellXfs count="8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176" fontId="1" fillId="2" borderId="1" xfId="52" applyFont="1" applyFill="1" applyBorder="1" applyAlignment="1" applyProtection="1">
      <alignment vertical="center"/>
    </xf>
    <xf numFmtId="176" fontId="2" fillId="2" borderId="2" xfId="52" applyFont="1" applyFill="1" applyBorder="1" applyAlignment="1" applyProtection="1">
      <alignment vertical="center"/>
    </xf>
    <xf numFmtId="179" fontId="2" fillId="2" borderId="2" xfId="52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76" fontId="2" fillId="2" borderId="3" xfId="52" applyFont="1" applyFill="1" applyBorder="1" applyAlignment="1" applyProtection="1">
      <alignment horizontal="left" vertical="center"/>
    </xf>
    <xf numFmtId="176" fontId="2" fillId="2" borderId="0" xfId="52" applyFont="1" applyFill="1" applyBorder="1" applyAlignment="1" applyProtection="1">
      <alignment horizontal="left" vertical="center"/>
    </xf>
    <xf numFmtId="179" fontId="2" fillId="2" borderId="0" xfId="52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9" fontId="3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177" fontId="3" fillId="3" borderId="0" xfId="0" applyNumberFormat="1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/>
    </xf>
    <xf numFmtId="177" fontId="5" fillId="3" borderId="0" xfId="44" applyNumberFormat="1" applyFont="1" applyFill="1" applyBorder="1" applyAlignment="1">
      <alignment horizontal="left" vertical="center"/>
    </xf>
    <xf numFmtId="0" fontId="6" fillId="4" borderId="4" xfId="51" applyFont="1" applyFill="1" applyBorder="1" applyAlignment="1" applyProtection="1">
      <alignment horizontal="center" vertical="center" wrapText="1"/>
    </xf>
    <xf numFmtId="0" fontId="6" fillId="4" borderId="4" xfId="51" applyFont="1" applyFill="1" applyBorder="1" applyAlignment="1" applyProtection="1">
      <alignment vertical="center" wrapText="1"/>
    </xf>
    <xf numFmtId="179" fontId="6" fillId="4" borderId="4" xfId="51" applyNumberFormat="1" applyFont="1" applyFill="1" applyBorder="1" applyAlignment="1" applyProtection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 wrapText="1"/>
    </xf>
    <xf numFmtId="176" fontId="8" fillId="0" borderId="4" xfId="52" applyFont="1" applyBorder="1" applyAlignment="1" applyProtection="1">
      <alignment vertical="center" wrapText="1"/>
    </xf>
    <xf numFmtId="176" fontId="7" fillId="0" borderId="4" xfId="52" applyFont="1" applyBorder="1" applyAlignment="1" applyProtection="1">
      <alignment vertical="center"/>
    </xf>
    <xf numFmtId="40" fontId="5" fillId="5" borderId="4" xfId="20" applyNumberFormat="1" applyFont="1" applyFill="1" applyBorder="1" applyAlignment="1" applyProtection="1">
      <alignment vertical="center" wrapText="1"/>
    </xf>
    <xf numFmtId="179" fontId="7" fillId="0" borderId="4" xfId="20" applyNumberFormat="1" applyFont="1" applyBorder="1" applyAlignment="1" applyProtection="1">
      <alignment vertical="center" wrapText="1"/>
    </xf>
    <xf numFmtId="176" fontId="9" fillId="0" borderId="4" xfId="52" applyFont="1" applyBorder="1" applyAlignment="1" applyProtection="1">
      <alignment vertical="center" wrapText="1"/>
    </xf>
    <xf numFmtId="176" fontId="7" fillId="0" borderId="4" xfId="52" applyFont="1" applyBorder="1" applyAlignment="1" applyProtection="1">
      <alignment vertical="center" wrapText="1"/>
    </xf>
    <xf numFmtId="40" fontId="3" fillId="0" borderId="0" xfId="0" applyNumberFormat="1" applyFont="1" applyAlignment="1">
      <alignment vertical="center"/>
    </xf>
    <xf numFmtId="176" fontId="7" fillId="6" borderId="4" xfId="52" applyFont="1" applyFill="1" applyBorder="1" applyAlignment="1" applyProtection="1">
      <alignment vertical="center" wrapText="1"/>
    </xf>
    <xf numFmtId="176" fontId="7" fillId="6" borderId="4" xfId="52" applyFont="1" applyFill="1" applyBorder="1" applyAlignment="1" applyProtection="1">
      <alignment vertical="center"/>
    </xf>
    <xf numFmtId="40" fontId="7" fillId="7" borderId="4" xfId="53" applyNumberFormat="1" applyFont="1" applyFill="1" applyBorder="1" applyAlignment="1" applyProtection="1">
      <alignment vertical="center" wrapText="1"/>
    </xf>
    <xf numFmtId="179" fontId="8" fillId="7" borderId="4" xfId="51" applyNumberFormat="1" applyFont="1" applyFill="1" applyBorder="1" applyAlignment="1" applyProtection="1">
      <alignment vertical="center" wrapText="1"/>
    </xf>
    <xf numFmtId="180" fontId="3" fillId="0" borderId="0" xfId="8" applyNumberFormat="1" applyFont="1" applyAlignment="1">
      <alignment vertical="center"/>
    </xf>
    <xf numFmtId="176" fontId="8" fillId="0" borderId="5" xfId="52" applyFont="1" applyBorder="1" applyAlignment="1" applyProtection="1">
      <alignment vertical="center" wrapText="1"/>
    </xf>
    <xf numFmtId="176" fontId="7" fillId="0" borderId="6" xfId="52" applyFont="1" applyBorder="1" applyAlignment="1" applyProtection="1">
      <alignment vertical="center" wrapText="1"/>
    </xf>
    <xf numFmtId="40" fontId="5" fillId="5" borderId="6" xfId="20" applyNumberFormat="1" applyFont="1" applyFill="1" applyBorder="1" applyAlignment="1" applyProtection="1">
      <alignment vertical="center" wrapText="1"/>
    </xf>
    <xf numFmtId="179" fontId="7" fillId="7" borderId="4" xfId="51" applyNumberFormat="1" applyFont="1" applyFill="1" applyBorder="1" applyAlignment="1" applyProtection="1">
      <alignment vertical="center" wrapText="1"/>
    </xf>
    <xf numFmtId="176" fontId="7" fillId="6" borderId="5" xfId="52" applyFont="1" applyFill="1" applyBorder="1" applyAlignment="1" applyProtection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179" fontId="7" fillId="7" borderId="7" xfId="51" applyNumberFormat="1" applyFont="1" applyFill="1" applyBorder="1" applyAlignment="1" applyProtection="1">
      <alignment vertical="center" wrapText="1"/>
    </xf>
    <xf numFmtId="0" fontId="11" fillId="5" borderId="5" xfId="0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179" fontId="11" fillId="5" borderId="7" xfId="0" applyNumberFormat="1" applyFont="1" applyFill="1" applyBorder="1" applyAlignment="1">
      <alignment vertical="center"/>
    </xf>
    <xf numFmtId="0" fontId="12" fillId="8" borderId="4" xfId="51" applyFont="1" applyFill="1" applyBorder="1" applyAlignment="1" applyProtection="1">
      <alignment horizontal="center" vertical="center" wrapText="1"/>
    </xf>
    <xf numFmtId="40" fontId="12" fillId="8" borderId="4" xfId="51" applyNumberFormat="1" applyFont="1" applyFill="1" applyBorder="1" applyAlignment="1" applyProtection="1">
      <alignment horizontal="center" vertical="center" wrapText="1"/>
    </xf>
    <xf numFmtId="0" fontId="12" fillId="8" borderId="4" xfId="51" applyFont="1" applyFill="1" applyBorder="1" applyAlignment="1" applyProtection="1">
      <alignment vertical="center" wrapText="1"/>
    </xf>
    <xf numFmtId="179" fontId="12" fillId="8" borderId="4" xfId="51" applyNumberFormat="1" applyFont="1" applyFill="1" applyBorder="1" applyAlignment="1" applyProtection="1">
      <alignment horizontal="center" vertical="center" wrapText="1"/>
    </xf>
    <xf numFmtId="0" fontId="13" fillId="0" borderId="4" xfId="51" applyFont="1" applyFill="1" applyBorder="1" applyAlignment="1" applyProtection="1">
      <alignment horizontal="center" vertical="center" wrapText="1"/>
    </xf>
    <xf numFmtId="179" fontId="14" fillId="0" borderId="4" xfId="51" applyNumberFormat="1" applyFont="1" applyFill="1" applyBorder="1" applyAlignment="1" applyProtection="1">
      <alignment horizontal="left" vertical="center" wrapText="1"/>
    </xf>
    <xf numFmtId="40" fontId="14" fillId="0" borderId="4" xfId="51" applyNumberFormat="1" applyFont="1" applyFill="1" applyBorder="1" applyAlignment="1" applyProtection="1">
      <alignment horizontal="right" vertical="center" wrapText="1"/>
    </xf>
    <xf numFmtId="38" fontId="14" fillId="0" borderId="4" xfId="51" applyNumberFormat="1" applyFont="1" applyFill="1" applyBorder="1" applyAlignment="1" applyProtection="1">
      <alignment horizontal="center" vertical="center" wrapText="1"/>
    </xf>
    <xf numFmtId="179" fontId="14" fillId="0" borderId="4" xfId="51" applyNumberFormat="1" applyFont="1" applyFill="1" applyBorder="1" applyAlignment="1" applyProtection="1">
      <alignment horizontal="right" vertical="center" wrapText="1"/>
    </xf>
    <xf numFmtId="179" fontId="15" fillId="0" borderId="4" xfId="51" applyNumberFormat="1" applyFont="1" applyFill="1" applyBorder="1" applyAlignment="1" applyProtection="1">
      <alignment horizontal="left" vertical="center" wrapText="1"/>
    </xf>
    <xf numFmtId="176" fontId="8" fillId="9" borderId="4" xfId="52" applyFont="1" applyFill="1" applyBorder="1" applyAlignment="1" applyProtection="1">
      <alignment vertical="center" wrapText="1"/>
    </xf>
    <xf numFmtId="176" fontId="8" fillId="9" borderId="4" xfId="52" applyFont="1" applyFill="1" applyBorder="1" applyAlignment="1" applyProtection="1">
      <alignment vertical="center"/>
    </xf>
    <xf numFmtId="179" fontId="8" fillId="9" borderId="4" xfId="51" applyNumberFormat="1" applyFont="1" applyFill="1" applyBorder="1" applyAlignment="1" applyProtection="1">
      <alignment horizontal="right" vertical="center" wrapText="1"/>
    </xf>
    <xf numFmtId="40" fontId="8" fillId="9" borderId="4" xfId="51" applyNumberFormat="1" applyFont="1" applyFill="1" applyBorder="1" applyAlignment="1" applyProtection="1">
      <alignment horizontal="right" vertical="center" wrapText="1"/>
    </xf>
    <xf numFmtId="0" fontId="12" fillId="4" borderId="4" xfId="51" applyFont="1" applyFill="1" applyBorder="1" applyAlignment="1" applyProtection="1">
      <alignment horizontal="center" vertical="center" wrapText="1"/>
    </xf>
    <xf numFmtId="40" fontId="6" fillId="4" borderId="4" xfId="51" applyNumberFormat="1" applyFont="1" applyFill="1" applyBorder="1" applyAlignment="1" applyProtection="1">
      <alignment horizontal="center" vertical="center" wrapText="1"/>
    </xf>
    <xf numFmtId="0" fontId="5" fillId="0" borderId="4" xfId="51" applyFont="1" applyFill="1" applyBorder="1" applyAlignment="1" applyProtection="1">
      <alignment horizontal="center" vertical="center" wrapText="1"/>
    </xf>
    <xf numFmtId="179" fontId="16" fillId="0" borderId="4" xfId="51" applyNumberFormat="1" applyFont="1" applyFill="1" applyBorder="1" applyAlignment="1" applyProtection="1">
      <alignment horizontal="left" vertical="center" wrapText="1"/>
    </xf>
    <xf numFmtId="40" fontId="5" fillId="0" borderId="4" xfId="51" applyNumberFormat="1" applyFont="1" applyFill="1" applyBorder="1" applyAlignment="1" applyProtection="1">
      <alignment horizontal="right" vertical="center" wrapText="1"/>
    </xf>
    <xf numFmtId="176" fontId="8" fillId="6" borderId="4" xfId="52" applyFont="1" applyFill="1" applyBorder="1" applyAlignment="1" applyProtection="1">
      <alignment vertical="center" wrapText="1"/>
    </xf>
    <xf numFmtId="179" fontId="7" fillId="7" borderId="4" xfId="51" applyNumberFormat="1" applyFont="1" applyFill="1" applyBorder="1" applyAlignment="1" applyProtection="1">
      <alignment horizontal="right" vertical="center" wrapText="1"/>
    </xf>
    <xf numFmtId="0" fontId="17" fillId="4" borderId="4" xfId="51" applyFont="1" applyFill="1" applyBorder="1" applyAlignment="1" applyProtection="1">
      <alignment horizontal="center" vertical="center" wrapText="1"/>
    </xf>
    <xf numFmtId="0" fontId="5" fillId="5" borderId="4" xfId="51" applyFont="1" applyFill="1" applyBorder="1" applyAlignment="1" applyProtection="1">
      <alignment horizontal="center" vertical="center" wrapText="1"/>
    </xf>
    <xf numFmtId="40" fontId="18" fillId="0" borderId="4" xfId="51" applyNumberFormat="1" applyFont="1" applyFill="1" applyBorder="1" applyAlignment="1" applyProtection="1">
      <alignment horizontal="right" vertical="center" wrapText="1"/>
    </xf>
    <xf numFmtId="40" fontId="18" fillId="3" borderId="4" xfId="51" applyNumberFormat="1" applyFont="1" applyFill="1" applyBorder="1" applyAlignment="1" applyProtection="1">
      <alignment horizontal="right" vertical="center" wrapText="1"/>
    </xf>
    <xf numFmtId="40" fontId="5" fillId="5" borderId="4" xfId="51" applyNumberFormat="1" applyFont="1" applyFill="1" applyBorder="1" applyAlignment="1" applyProtection="1">
      <alignment horizontal="right" vertical="center" wrapText="1"/>
    </xf>
    <xf numFmtId="179" fontId="19" fillId="0" borderId="4" xfId="51" applyNumberFormat="1" applyFont="1" applyFill="1" applyBorder="1" applyAlignment="1" applyProtection="1">
      <alignment horizontal="left" vertical="center" wrapText="1"/>
    </xf>
    <xf numFmtId="179" fontId="5" fillId="0" borderId="4" xfId="51" applyNumberFormat="1" applyFont="1" applyFill="1" applyBorder="1" applyAlignment="1" applyProtection="1">
      <alignment horizontal="left" vertical="center" wrapText="1"/>
    </xf>
    <xf numFmtId="40" fontId="12" fillId="4" borderId="4" xfId="51" applyNumberFormat="1" applyFont="1" applyFill="1" applyBorder="1" applyAlignment="1" applyProtection="1">
      <alignment horizontal="center" vertical="center" wrapText="1"/>
    </xf>
    <xf numFmtId="176" fontId="20" fillId="0" borderId="4" xfId="52" applyFont="1" applyBorder="1" applyAlignment="1" applyProtection="1">
      <alignment vertical="center" wrapText="1"/>
    </xf>
    <xf numFmtId="176" fontId="20" fillId="0" borderId="4" xfId="52" applyFont="1" applyFill="1" applyBorder="1" applyAlignment="1" applyProtection="1">
      <alignment vertical="center" wrapText="1"/>
    </xf>
    <xf numFmtId="176" fontId="14" fillId="0" borderId="4" xfId="52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9" fontId="8" fillId="0" borderId="4" xfId="51" applyNumberFormat="1" applyFont="1" applyFill="1" applyBorder="1" applyAlignment="1" applyProtection="1">
      <alignment horizontal="right" vertical="center" wrapText="1"/>
    </xf>
    <xf numFmtId="179" fontId="13" fillId="0" borderId="4" xfId="0" applyNumberFormat="1" applyFont="1" applyFill="1" applyBorder="1" applyAlignment="1">
      <alignment vertical="center"/>
    </xf>
    <xf numFmtId="179" fontId="5" fillId="7" borderId="4" xfId="51" applyNumberFormat="1" applyFont="1" applyFill="1" applyBorder="1" applyAlignment="1" applyProtection="1">
      <alignment horizontal="left" vertical="center" wrapText="1"/>
    </xf>
    <xf numFmtId="176" fontId="5" fillId="0" borderId="4" xfId="52" applyFont="1" applyBorder="1" applyAlignment="1" applyProtection="1">
      <alignment vertical="center" wrapText="1"/>
    </xf>
    <xf numFmtId="179" fontId="5" fillId="0" borderId="4" xfId="51" applyNumberFormat="1" applyFont="1" applyFill="1" applyBorder="1" applyAlignment="1" applyProtection="1">
      <alignment horizontal="center" vertical="center" wrapText="1"/>
    </xf>
    <xf numFmtId="179" fontId="7" fillId="6" borderId="4" xfId="52" applyNumberFormat="1" applyFont="1" applyFill="1" applyBorder="1" applyAlignment="1" applyProtection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Sheet1" xfId="51"/>
    <cellStyle name="常规 14" xfId="52"/>
    <cellStyle name="千位分隔 2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0"/>
  <sheetViews>
    <sheetView tabSelected="1" zoomScale="90" zoomScaleNormal="90" topLeftCell="A10" workbookViewId="0">
      <selection activeCell="E18" sqref="E18"/>
    </sheetView>
  </sheetViews>
  <sheetFormatPr defaultColWidth="9" defaultRowHeight="13.5"/>
  <cols>
    <col min="1" max="1" width="14.625" customWidth="1"/>
    <col min="2" max="2" width="20.625" customWidth="1"/>
    <col min="3" max="3" width="24.5" customWidth="1"/>
    <col min="4" max="4" width="15.375" customWidth="1"/>
    <col min="5" max="5" width="16.875" customWidth="1"/>
    <col min="6" max="6" width="70.5" customWidth="1"/>
  </cols>
  <sheetData>
    <row r="1" s="1" customFormat="1" ht="31.5" customHeight="1" spans="1:254">
      <c r="A1" s="3" t="s">
        <v>0</v>
      </c>
      <c r="B1" s="4"/>
      <c r="C1" s="4"/>
      <c r="D1" s="4"/>
      <c r="E1" s="4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="1" customFormat="1" ht="24.95" customHeight="1" spans="1:254">
      <c r="A2" s="7"/>
      <c r="B2" s="8"/>
      <c r="C2" s="8"/>
      <c r="D2" s="8"/>
      <c r="E2" s="8"/>
      <c r="F2" s="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="1" customFormat="1" ht="24.95" customHeight="1" spans="1:254">
      <c r="A3" s="10"/>
      <c r="B3" s="11" t="s">
        <v>1</v>
      </c>
      <c r="C3" s="12"/>
      <c r="D3" s="11"/>
      <c r="E3" s="13"/>
      <c r="F3" s="14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="1" customFormat="1" ht="24.75" customHeight="1" spans="1:254">
      <c r="A4" s="10"/>
      <c r="B4" s="15" t="s">
        <v>2</v>
      </c>
      <c r="C4" s="12"/>
      <c r="D4" s="11"/>
      <c r="E4" s="13"/>
      <c r="F4" s="1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</row>
    <row r="5" s="1" customFormat="1" ht="24.95" customHeight="1" spans="1:254">
      <c r="A5" s="10"/>
      <c r="B5" s="11" t="s">
        <v>3</v>
      </c>
      <c r="C5" s="12"/>
      <c r="D5" s="16"/>
      <c r="E5" s="13"/>
      <c r="F5" s="14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</row>
    <row r="6" s="1" customFormat="1" ht="30" customHeight="1" spans="1:254">
      <c r="A6" s="10"/>
      <c r="B6" s="17" t="s">
        <v>4</v>
      </c>
      <c r="C6" s="17"/>
      <c r="D6" s="17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</row>
    <row r="7" s="1" customFormat="1" ht="30" customHeight="1" spans="1:254">
      <c r="A7" s="10"/>
      <c r="B7" s="17" t="s">
        <v>5</v>
      </c>
      <c r="C7" s="18"/>
      <c r="D7" s="18"/>
      <c r="E7" s="18"/>
      <c r="F7" s="1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</row>
    <row r="8" s="1" customFormat="1" ht="24.95" customHeight="1" spans="1:254">
      <c r="A8" s="10"/>
      <c r="B8" s="19" t="s">
        <v>6</v>
      </c>
      <c r="C8" s="19"/>
      <c r="D8" s="19"/>
      <c r="E8" s="19"/>
      <c r="F8" s="1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</row>
    <row r="9" s="1" customFormat="1" ht="25.5" customHeight="1" spans="1:255">
      <c r="A9" s="20"/>
      <c r="B9" s="21" t="s">
        <v>7</v>
      </c>
      <c r="C9" s="21"/>
      <c r="D9" s="21" t="s">
        <v>8</v>
      </c>
      <c r="E9" s="22" t="s">
        <v>9</v>
      </c>
      <c r="F9" s="2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="1" customFormat="1" ht="31.5" customHeight="1" spans="1:255">
      <c r="A10" s="23">
        <v>1</v>
      </c>
      <c r="B10" s="24" t="s">
        <v>10</v>
      </c>
      <c r="C10" s="25"/>
      <c r="D10" s="26">
        <f>E27</f>
        <v>22200</v>
      </c>
      <c r="E10" s="26"/>
      <c r="F10" s="2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="1" customFormat="1" ht="31.5" customHeight="1" spans="1:255">
      <c r="A11" s="23">
        <v>2</v>
      </c>
      <c r="B11" s="28" t="s">
        <v>11</v>
      </c>
      <c r="C11" s="25"/>
      <c r="D11" s="26">
        <f>E37</f>
        <v>8600</v>
      </c>
      <c r="E11" s="26"/>
      <c r="F11" s="2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="1" customFormat="1" ht="31.5" customHeight="1" spans="1:255">
      <c r="A12" s="23">
        <v>3</v>
      </c>
      <c r="B12" s="28" t="s">
        <v>12</v>
      </c>
      <c r="C12" s="25"/>
      <c r="D12" s="26">
        <f>E31</f>
        <v>3038.66</v>
      </c>
      <c r="E12" s="26"/>
      <c r="F12" s="2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="1" customFormat="1" ht="31.5" customHeight="1" spans="1:255">
      <c r="A13" s="23">
        <v>4</v>
      </c>
      <c r="B13" s="29" t="s">
        <v>13</v>
      </c>
      <c r="C13" s="25"/>
      <c r="D13" s="26">
        <f>E39</f>
        <v>168</v>
      </c>
      <c r="E13" s="26"/>
      <c r="F13" s="27"/>
      <c r="G13" s="3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="1" customFormat="1" ht="31.5" customHeight="1" spans="1:255">
      <c r="A14" s="23">
        <v>5</v>
      </c>
      <c r="B14" s="24" t="s">
        <v>14</v>
      </c>
      <c r="C14" s="25"/>
      <c r="D14" s="26">
        <f>E44</f>
        <v>2400</v>
      </c>
      <c r="E14" s="26"/>
      <c r="F14" s="2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="1" customFormat="1" ht="31.5" customHeight="1" spans="1:255">
      <c r="A15" s="23">
        <v>6</v>
      </c>
      <c r="B15" s="24" t="s">
        <v>15</v>
      </c>
      <c r="C15" s="25"/>
      <c r="D15" s="26">
        <f>E47</f>
        <v>3640.666</v>
      </c>
      <c r="E15" s="26"/>
      <c r="F15" s="2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="1" customFormat="1" ht="31.5" customHeight="1" spans="1:255">
      <c r="A16" s="31" t="s">
        <v>16</v>
      </c>
      <c r="B16" s="32" t="s">
        <v>16</v>
      </c>
      <c r="C16" s="32"/>
      <c r="D16" s="33">
        <f>SUM(D10:D15)</f>
        <v>40047.326</v>
      </c>
      <c r="E16" s="33"/>
      <c r="F16" s="34"/>
      <c r="G16" s="35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="1" customFormat="1" ht="31.5" customHeight="1" spans="1:255">
      <c r="A17" s="23">
        <v>7</v>
      </c>
      <c r="B17" s="36" t="s">
        <v>17</v>
      </c>
      <c r="C17" s="37"/>
      <c r="D17" s="26">
        <f>E50</f>
        <v>2402.83956</v>
      </c>
      <c r="E17" s="38"/>
      <c r="F17" s="2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="1" customFormat="1" ht="24.95" customHeight="1" spans="1:255">
      <c r="A18" s="31" t="s">
        <v>18</v>
      </c>
      <c r="B18" s="32"/>
      <c r="C18" s="32"/>
      <c r="D18" s="33">
        <f>D16+D17</f>
        <v>42450.16556</v>
      </c>
      <c r="E18" s="33"/>
      <c r="F18" s="3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</row>
    <row r="19" s="1" customFormat="1" ht="24.95" customHeight="1" spans="1:255">
      <c r="A19" s="40" t="s">
        <v>19</v>
      </c>
      <c r="B19" s="41"/>
      <c r="C19" s="42"/>
      <c r="D19" s="33"/>
      <c r="E19" s="33"/>
      <c r="F19" s="4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</row>
    <row r="20" s="1" customFormat="1" ht="24.95" customHeight="1" spans="1:255">
      <c r="A20" s="40" t="s">
        <v>20</v>
      </c>
      <c r="B20" s="41"/>
      <c r="C20" s="42"/>
      <c r="D20" s="33"/>
      <c r="E20" s="33"/>
      <c r="F20" s="4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</row>
    <row r="21" s="1" customFormat="1" ht="24.95" customHeight="1" spans="1:255">
      <c r="A21" s="44" t="s">
        <v>21</v>
      </c>
      <c r="B21" s="45"/>
      <c r="C21" s="45"/>
      <c r="D21" s="45"/>
      <c r="E21" s="45"/>
      <c r="F21" s="4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</row>
    <row r="22" ht="25.5" spans="1:6">
      <c r="A22" s="47" t="s">
        <v>22</v>
      </c>
      <c r="B22" s="47"/>
      <c r="C22" s="48"/>
      <c r="D22" s="49"/>
      <c r="E22" s="50"/>
      <c r="F22" s="47"/>
    </row>
    <row r="23" ht="33.75" customHeight="1" spans="1:6">
      <c r="A23" s="51" t="s">
        <v>23</v>
      </c>
      <c r="B23" s="52" t="s">
        <v>24</v>
      </c>
      <c r="C23" s="53">
        <v>1050</v>
      </c>
      <c r="D23" s="54">
        <v>14</v>
      </c>
      <c r="E23" s="55">
        <f t="shared" ref="E23:E26" si="0">C23*D23</f>
        <v>14700</v>
      </c>
      <c r="F23" s="56" t="s">
        <v>25</v>
      </c>
    </row>
    <row r="24" ht="32.25" customHeight="1" spans="1:6">
      <c r="A24" s="51" t="s">
        <v>26</v>
      </c>
      <c r="B24" s="56" t="s">
        <v>27</v>
      </c>
      <c r="C24" s="53">
        <v>3000</v>
      </c>
      <c r="D24" s="54">
        <v>1</v>
      </c>
      <c r="E24" s="55">
        <f t="shared" si="0"/>
        <v>3000</v>
      </c>
      <c r="F24" s="56" t="s">
        <v>28</v>
      </c>
    </row>
    <row r="25" ht="24.75" customHeight="1" spans="1:6">
      <c r="A25" s="51" t="s">
        <v>29</v>
      </c>
      <c r="B25" s="56" t="s">
        <v>27</v>
      </c>
      <c r="C25" s="53">
        <v>4500</v>
      </c>
      <c r="D25" s="54">
        <v>1</v>
      </c>
      <c r="E25" s="55">
        <f t="shared" si="0"/>
        <v>4500</v>
      </c>
      <c r="F25" s="56" t="s">
        <v>30</v>
      </c>
    </row>
    <row r="26" ht="24.75" customHeight="1" spans="1:6">
      <c r="A26" s="51" t="s">
        <v>31</v>
      </c>
      <c r="B26" s="56" t="s">
        <v>32</v>
      </c>
      <c r="C26" s="53">
        <v>58</v>
      </c>
      <c r="D26" s="54">
        <v>14</v>
      </c>
      <c r="E26" s="55">
        <f t="shared" si="0"/>
        <v>812</v>
      </c>
      <c r="F26" s="56" t="s">
        <v>30</v>
      </c>
    </row>
    <row r="27" ht="24" customHeight="1" spans="1:6">
      <c r="A27" s="57" t="s">
        <v>33</v>
      </c>
      <c r="B27" s="58"/>
      <c r="C27" s="58"/>
      <c r="D27" s="58"/>
      <c r="E27" s="59">
        <f>SUM(E23:E25)</f>
        <v>22200</v>
      </c>
      <c r="F27" s="60"/>
    </row>
    <row r="28" ht="24.75" spans="1:6">
      <c r="A28" s="61" t="s">
        <v>34</v>
      </c>
      <c r="B28" s="20" t="s">
        <v>35</v>
      </c>
      <c r="C28" s="62" t="s">
        <v>36</v>
      </c>
      <c r="D28" s="21" t="s">
        <v>37</v>
      </c>
      <c r="E28" s="22" t="s">
        <v>38</v>
      </c>
      <c r="F28" s="20" t="s">
        <v>39</v>
      </c>
    </row>
    <row r="29" s="2" customFormat="1" ht="24" customHeight="1" spans="1:6">
      <c r="A29" s="63" t="s">
        <v>40</v>
      </c>
      <c r="B29" s="64" t="s">
        <v>41</v>
      </c>
      <c r="C29" s="65">
        <f>2626+412.66</f>
        <v>3038.66</v>
      </c>
      <c r="D29" s="63">
        <v>1</v>
      </c>
      <c r="E29" s="55">
        <f>C29*D29</f>
        <v>3038.66</v>
      </c>
      <c r="F29" s="64" t="s">
        <v>42</v>
      </c>
    </row>
    <row r="30" ht="24" customHeight="1" spans="1:6">
      <c r="A30" s="63" t="s">
        <v>43</v>
      </c>
      <c r="B30" s="64" t="s">
        <v>44</v>
      </c>
      <c r="C30" s="65">
        <v>0</v>
      </c>
      <c r="D30" s="63">
        <v>1</v>
      </c>
      <c r="E30" s="55">
        <f>C30*D30</f>
        <v>0</v>
      </c>
      <c r="F30" s="64" t="s">
        <v>45</v>
      </c>
    </row>
    <row r="31" ht="24" customHeight="1" spans="1:6">
      <c r="A31" s="66" t="s">
        <v>46</v>
      </c>
      <c r="B31" s="32"/>
      <c r="C31" s="32"/>
      <c r="D31" s="32"/>
      <c r="E31" s="59">
        <f>SUM(E29:E30)</f>
        <v>3038.66</v>
      </c>
      <c r="F31" s="67"/>
    </row>
    <row r="32" ht="24.75" spans="1:6">
      <c r="A32" s="68" t="s">
        <v>47</v>
      </c>
      <c r="B32" s="20" t="s">
        <v>35</v>
      </c>
      <c r="C32" s="62" t="s">
        <v>36</v>
      </c>
      <c r="D32" s="21" t="s">
        <v>37</v>
      </c>
      <c r="E32" s="22" t="s">
        <v>38</v>
      </c>
      <c r="F32" s="20" t="s">
        <v>39</v>
      </c>
    </row>
    <row r="33" ht="19.5" customHeight="1" spans="1:6">
      <c r="A33" s="69" t="s">
        <v>48</v>
      </c>
      <c r="B33" s="52" t="s">
        <v>49</v>
      </c>
      <c r="C33" s="70">
        <v>168</v>
      </c>
      <c r="D33" s="63">
        <v>14</v>
      </c>
      <c r="E33" s="55">
        <f>C33*D33</f>
        <v>2352</v>
      </c>
      <c r="F33" s="56" t="s">
        <v>50</v>
      </c>
    </row>
    <row r="34" ht="24" customHeight="1" spans="1:6">
      <c r="A34" s="69" t="s">
        <v>51</v>
      </c>
      <c r="B34" s="52" t="s">
        <v>52</v>
      </c>
      <c r="C34" s="71">
        <v>300</v>
      </c>
      <c r="D34" s="63">
        <v>14</v>
      </c>
      <c r="E34" s="55">
        <f>C34*D34</f>
        <v>4200</v>
      </c>
      <c r="F34" s="56" t="s">
        <v>53</v>
      </c>
    </row>
    <row r="35" ht="19" customHeight="1" spans="1:6">
      <c r="A35" s="69" t="s">
        <v>54</v>
      </c>
      <c r="B35" s="52" t="s">
        <v>49</v>
      </c>
      <c r="C35" s="72">
        <v>2048</v>
      </c>
      <c r="D35" s="63">
        <v>1</v>
      </c>
      <c r="E35" s="55">
        <f>C35*D35</f>
        <v>2048</v>
      </c>
      <c r="F35" s="73" t="s">
        <v>55</v>
      </c>
    </row>
    <row r="36" ht="15.75" customHeight="1" spans="1:6">
      <c r="A36" s="69" t="s">
        <v>56</v>
      </c>
      <c r="B36" s="56" t="s">
        <v>57</v>
      </c>
      <c r="C36" s="72">
        <v>990</v>
      </c>
      <c r="D36" s="63">
        <v>1</v>
      </c>
      <c r="E36" s="55">
        <f>C36*D36</f>
        <v>990</v>
      </c>
      <c r="F36" s="73" t="s">
        <v>58</v>
      </c>
    </row>
    <row r="37" ht="24" customHeight="1" spans="1:6">
      <c r="A37" s="66" t="s">
        <v>59</v>
      </c>
      <c r="B37" s="32"/>
      <c r="C37" s="32"/>
      <c r="D37" s="32"/>
      <c r="E37" s="59">
        <f>SUM(E33:E35)</f>
        <v>8600</v>
      </c>
      <c r="F37" s="67"/>
    </row>
    <row r="38" ht="24.75" spans="1:6">
      <c r="A38" s="61" t="s">
        <v>60</v>
      </c>
      <c r="B38" s="20" t="s">
        <v>35</v>
      </c>
      <c r="C38" s="62" t="s">
        <v>36</v>
      </c>
      <c r="D38" s="21" t="s">
        <v>37</v>
      </c>
      <c r="E38" s="22" t="s">
        <v>38</v>
      </c>
      <c r="F38" s="20" t="s">
        <v>39</v>
      </c>
    </row>
    <row r="39" ht="24" customHeight="1" spans="1:6">
      <c r="A39" s="63" t="s">
        <v>61</v>
      </c>
      <c r="B39" s="74" t="s">
        <v>62</v>
      </c>
      <c r="C39" s="65">
        <v>12</v>
      </c>
      <c r="D39" s="63">
        <v>14</v>
      </c>
      <c r="E39" s="55">
        <f>C39*D39</f>
        <v>168</v>
      </c>
      <c r="F39" s="64" t="s">
        <v>63</v>
      </c>
    </row>
    <row r="40" ht="24" customHeight="1" spans="1:6">
      <c r="A40" s="66" t="s">
        <v>64</v>
      </c>
      <c r="B40" s="32"/>
      <c r="C40" s="32"/>
      <c r="D40" s="32"/>
      <c r="E40" s="59">
        <f>E39</f>
        <v>168</v>
      </c>
      <c r="F40" s="67"/>
    </row>
    <row r="41" ht="24" customHeight="1" spans="1:6">
      <c r="A41" s="20" t="s">
        <v>65</v>
      </c>
      <c r="B41" s="20" t="s">
        <v>35</v>
      </c>
      <c r="C41" s="75" t="s">
        <v>66</v>
      </c>
      <c r="D41" s="21" t="s">
        <v>37</v>
      </c>
      <c r="E41" s="22" t="s">
        <v>38</v>
      </c>
      <c r="F41" s="20" t="s">
        <v>39</v>
      </c>
    </row>
    <row r="42" ht="32.1" customHeight="1" spans="1:6">
      <c r="A42" s="63" t="s">
        <v>67</v>
      </c>
      <c r="B42" s="76" t="s">
        <v>68</v>
      </c>
      <c r="C42" s="65">
        <v>800</v>
      </c>
      <c r="D42" s="63">
        <v>2</v>
      </c>
      <c r="E42" s="55">
        <f>C42*D42</f>
        <v>1600</v>
      </c>
      <c r="F42" s="64" t="s">
        <v>69</v>
      </c>
    </row>
    <row r="43" ht="24" customHeight="1" spans="1:6">
      <c r="A43" s="63" t="s">
        <v>70</v>
      </c>
      <c r="B43" s="77" t="s">
        <v>71</v>
      </c>
      <c r="C43" s="65">
        <v>800</v>
      </c>
      <c r="D43" s="63">
        <v>1</v>
      </c>
      <c r="E43" s="55">
        <f>C43*D43</f>
        <v>800</v>
      </c>
      <c r="F43" s="64"/>
    </row>
    <row r="44" ht="24" customHeight="1" spans="1:6">
      <c r="A44" s="31" t="s">
        <v>72</v>
      </c>
      <c r="B44" s="32"/>
      <c r="C44" s="32"/>
      <c r="D44" s="32"/>
      <c r="E44" s="59">
        <f>SUM(E42:E43)</f>
        <v>2400</v>
      </c>
      <c r="F44" s="67"/>
    </row>
    <row r="45" ht="24" customHeight="1" spans="1:6">
      <c r="A45" s="61" t="s">
        <v>73</v>
      </c>
      <c r="B45" s="20" t="s">
        <v>35</v>
      </c>
      <c r="C45" s="62" t="s">
        <v>36</v>
      </c>
      <c r="D45" s="21" t="s">
        <v>74</v>
      </c>
      <c r="E45" s="22" t="s">
        <v>38</v>
      </c>
      <c r="F45" s="20" t="s">
        <v>39</v>
      </c>
    </row>
    <row r="46" ht="24.75" spans="1:6">
      <c r="A46" s="63" t="s">
        <v>75</v>
      </c>
      <c r="B46" s="78" t="s">
        <v>76</v>
      </c>
      <c r="C46" s="79"/>
      <c r="D46" s="80">
        <v>14</v>
      </c>
      <c r="E46" s="81">
        <f>(E27+E31+E37+E40+E44)*0.1</f>
        <v>3640.666</v>
      </c>
      <c r="F46" s="82" t="s">
        <v>77</v>
      </c>
    </row>
    <row r="47" ht="24" customHeight="1" spans="1:6">
      <c r="A47" s="66" t="s">
        <v>78</v>
      </c>
      <c r="B47" s="32"/>
      <c r="C47" s="32"/>
      <c r="D47" s="32"/>
      <c r="E47" s="59">
        <f>E46</f>
        <v>3640.666</v>
      </c>
      <c r="F47" s="83"/>
    </row>
    <row r="48" ht="24" customHeight="1" spans="1:6">
      <c r="A48" s="61" t="s">
        <v>79</v>
      </c>
      <c r="B48" s="20" t="s">
        <v>35</v>
      </c>
      <c r="C48" s="62" t="s">
        <v>36</v>
      </c>
      <c r="D48" s="21" t="s">
        <v>80</v>
      </c>
      <c r="E48" s="22" t="s">
        <v>38</v>
      </c>
      <c r="F48" s="20" t="s">
        <v>39</v>
      </c>
    </row>
    <row r="49" ht="24" customHeight="1" spans="1:6">
      <c r="A49" s="63" t="s">
        <v>81</v>
      </c>
      <c r="B49" s="84" t="s">
        <v>82</v>
      </c>
      <c r="C49" s="65"/>
      <c r="D49" s="63"/>
      <c r="E49" s="85">
        <f>(E27+E31+E37+E40+E44+E47)*0.06</f>
        <v>2402.83956</v>
      </c>
      <c r="F49" s="74" t="s">
        <v>83</v>
      </c>
    </row>
    <row r="50" ht="24" customHeight="1" spans="1:6">
      <c r="A50" s="66" t="s">
        <v>84</v>
      </c>
      <c r="B50" s="32"/>
      <c r="C50" s="32"/>
      <c r="D50" s="32"/>
      <c r="E50" s="86">
        <f>E49</f>
        <v>2402.83956</v>
      </c>
      <c r="F50" s="67"/>
    </row>
  </sheetData>
  <mergeCells count="5">
    <mergeCell ref="B6:F6"/>
    <mergeCell ref="B7:F7"/>
    <mergeCell ref="B8:F8"/>
    <mergeCell ref="A19:C19"/>
    <mergeCell ref="A20:C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营口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Tourism-壮汉</cp:lastModifiedBy>
  <dcterms:created xsi:type="dcterms:W3CDTF">2006-09-16T00:00:00Z</dcterms:created>
  <dcterms:modified xsi:type="dcterms:W3CDTF">2019-08-26T06:22:31Z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