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<sst xmlns="http://schemas.openxmlformats.org/spreadsheetml/2006/main" count="86" uniqueCount="84">
  <si>
    <t>【借款报销单】</t>
  </si>
  <si>
    <t>团号：HMEA-240822-DJH857</t>
  </si>
  <si>
    <t>会议日期：2024.8.22-8.28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</si>
  <si>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</si>
  <si>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</si>
  <si>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</si>
  <si>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</si>
  <si>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</si>
  <si>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</si>
  <si>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</si>
  <si>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</si>
  <si>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</si>
  <si>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</si>
  <si>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</si>
  <si>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</si>
  <si>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</si>
  <si>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8.24客户滴滴打车费用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</si>
  <si>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</si>
  <si>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</si>
  <si>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</si>
  <si>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</si>
  <si>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</si>
  <si>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</si>
  <si>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8.23买烟</t>
  </si>
  <si>
    <t>需有客户邮件确认，并抄送合规部。</t>
  </si>
  <si>
    <t>物料邮寄费</t>
  </si>
  <si>
    <t>客户使用费用合计</t>
  </si>
  <si>
    <t>活动餐费</t>
  </si>
  <si>
    <t>8.23VIP咖啡</t>
  </si>
  <si>
    <t>需提供刷卡联、菜单（小票）</t>
  </si>
  <si>
    <t>孟环总早餐</t>
  </si>
  <si>
    <t>8.23晚餐客户付款</t>
  </si>
  <si>
    <t>8.23晚餐客户付款2</t>
  </si>
  <si>
    <t>8.24冷饮费</t>
  </si>
  <si>
    <t>8.26孟环总早餐</t>
  </si>
  <si>
    <t>8.23VIP晚餐费</t>
  </si>
  <si>
    <t>8.25客奶茶费用</t>
  </si>
  <si>
    <t>客户餐费报销</t>
  </si>
  <si>
    <t>活动餐费合计</t>
  </si>
  <si>
    <t>现地采买费用</t>
  </si>
  <si>
    <t>苏绣伴手礼</t>
  </si>
  <si>
    <t>尽量提供可用的原始发票，发票项目不可用的，且开票需要加收税点的可以不提供原始发票。网上交易均需提供交易截图。</t>
  </si>
  <si>
    <t>京东（湿纸巾，软饮，防蚊水）</t>
  </si>
  <si>
    <t>物资包38个</t>
  </si>
  <si>
    <t>扑克牌</t>
  </si>
  <si>
    <t>买药</t>
  </si>
  <si>
    <t>VIP房间水果</t>
  </si>
  <si>
    <t>VIP房间坚果</t>
  </si>
  <si>
    <t>8.22房间备品免洗手液</t>
  </si>
  <si>
    <t>第二批次房间欢迎水果</t>
  </si>
  <si>
    <t>客户雨伞</t>
  </si>
  <si>
    <t>冰感毛巾</t>
  </si>
  <si>
    <t>VIP防晒帽</t>
  </si>
  <si>
    <t>8.24鼋头渚景区购买扇子</t>
  </si>
  <si>
    <t>8.24冷感湿巾</t>
  </si>
  <si>
    <t>8.24晚宴软饮费</t>
  </si>
  <si>
    <t>8.24晚餐饮料费2</t>
  </si>
  <si>
    <t>8.25冷感湿巾</t>
  </si>
  <si>
    <t>8.25房间水果</t>
  </si>
  <si>
    <t>8.26船上小礼品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</si>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</sst>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9"/>
  <sheetViews>
    <sheetView tabSelected="1" topLeftCell="A7" workbookViewId="0">
      <selection activeCell="H20" sqref="H20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2"/>
      <c r="J2" s="32"/>
      <c r="K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30</v>
      </c>
      <c r="H8" s="15">
        <v>30</v>
      </c>
      <c r="I8" s="33" t="s">
        <v>16</v>
      </c>
      <c r="J8" s="34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5"/>
      <c r="J9" s="36"/>
    </row>
    <row r="10" s="1" customFormat="1" customHeight="1" spans="1:10">
      <c r="A10" s="17"/>
      <c r="B10" s="18" t="s">
        <v>18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30</v>
      </c>
      <c r="H10" s="19">
        <f>SUM(H8:H9)</f>
        <v>30</v>
      </c>
      <c r="I10" s="37"/>
      <c r="J10" s="38"/>
    </row>
    <row r="11" customHeight="1" spans="1:10">
      <c r="A11" s="20">
        <v>2</v>
      </c>
      <c r="B11" s="21" t="s">
        <v>19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3"/>
      <c r="J11" s="34" t="s">
        <v>20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3"/>
      <c r="J12" s="36"/>
    </row>
    <row r="13" s="1" customFormat="1" customHeight="1" spans="1:10">
      <c r="A13" s="17"/>
      <c r="B13" s="18" t="s">
        <v>21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7"/>
      <c r="J13" s="38"/>
    </row>
    <row r="14" customHeight="1" spans="1:10">
      <c r="A14" s="13">
        <v>3</v>
      </c>
      <c r="B14" s="14" t="s">
        <v>22</v>
      </c>
      <c r="C14" s="15">
        <v>5000</v>
      </c>
      <c r="D14" s="16">
        <v>0</v>
      </c>
      <c r="E14" s="15">
        <v>0</v>
      </c>
      <c r="F14" s="15">
        <v>0</v>
      </c>
      <c r="G14" s="15">
        <v>275</v>
      </c>
      <c r="H14" s="15">
        <v>275</v>
      </c>
      <c r="I14" s="33" t="s">
        <v>23</v>
      </c>
      <c r="J14" s="39" t="s">
        <v>24</v>
      </c>
    </row>
    <row r="15" customHeight="1" spans="1:10">
      <c r="A15" s="13"/>
      <c r="B15" s="14"/>
      <c r="C15" s="15"/>
      <c r="D15" s="16"/>
      <c r="E15" s="15"/>
      <c r="F15" s="15">
        <v>304</v>
      </c>
      <c r="G15" s="15">
        <v>0</v>
      </c>
      <c r="H15" s="15">
        <v>304</v>
      </c>
      <c r="I15" s="35" t="s">
        <v>25</v>
      </c>
      <c r="J15" s="40"/>
    </row>
    <row r="16" s="1" customFormat="1" customHeight="1" spans="1:10">
      <c r="A16" s="17"/>
      <c r="B16" s="18" t="s">
        <v>26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304</v>
      </c>
      <c r="G16" s="19">
        <f>SUM(G14:G15)</f>
        <v>275</v>
      </c>
      <c r="H16" s="19">
        <f>SUM(H14:H15)</f>
        <v>579</v>
      </c>
      <c r="I16" s="37"/>
      <c r="J16" s="41"/>
    </row>
    <row r="17" customHeight="1" spans="1:10">
      <c r="A17" s="20">
        <v>4</v>
      </c>
      <c r="B17" s="21" t="s">
        <v>27</v>
      </c>
      <c r="C17" s="22">
        <v>5000</v>
      </c>
      <c r="D17" s="20">
        <v>0</v>
      </c>
      <c r="E17" s="22">
        <v>0</v>
      </c>
      <c r="F17" s="26">
        <v>37</v>
      </c>
      <c r="G17" s="15">
        <v>0</v>
      </c>
      <c r="H17" s="26">
        <v>37</v>
      </c>
      <c r="I17" s="33" t="s">
        <v>28</v>
      </c>
      <c r="J17" s="39" t="s">
        <v>29</v>
      </c>
    </row>
    <row r="18" customHeight="1" spans="1:10">
      <c r="A18" s="27"/>
      <c r="B18" s="28"/>
      <c r="C18" s="29"/>
      <c r="D18" s="27"/>
      <c r="E18" s="29"/>
      <c r="F18" s="26">
        <v>69.7</v>
      </c>
      <c r="G18" s="15">
        <v>0</v>
      </c>
      <c r="H18" s="15">
        <v>69.7</v>
      </c>
      <c r="I18" s="33" t="s">
        <v>30</v>
      </c>
      <c r="J18" s="40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336</v>
      </c>
      <c r="H19" s="15">
        <v>336</v>
      </c>
      <c r="I19" s="33" t="s">
        <v>31</v>
      </c>
      <c r="J19" s="40"/>
    </row>
    <row r="20" customHeight="1" spans="1:10">
      <c r="A20" s="27"/>
      <c r="B20" s="28"/>
      <c r="C20" s="29"/>
      <c r="D20" s="27"/>
      <c r="E20" s="29"/>
      <c r="F20" s="26">
        <v>0</v>
      </c>
      <c r="G20" s="15">
        <v>401</v>
      </c>
      <c r="H20" s="15">
        <v>401</v>
      </c>
      <c r="I20" s="33" t="s">
        <v>32</v>
      </c>
      <c r="J20" s="40"/>
    </row>
    <row r="21" customHeight="1" spans="1:10">
      <c r="A21" s="27"/>
      <c r="B21" s="28"/>
      <c r="C21" s="29"/>
      <c r="D21" s="27"/>
      <c r="E21" s="29"/>
      <c r="F21" s="26">
        <v>580</v>
      </c>
      <c r="G21" s="15">
        <v>0</v>
      </c>
      <c r="H21" s="15">
        <v>580</v>
      </c>
      <c r="I21" s="33" t="s">
        <v>33</v>
      </c>
      <c r="J21" s="40"/>
    </row>
    <row r="22" customHeight="1" spans="1:10">
      <c r="A22" s="27"/>
      <c r="B22" s="28"/>
      <c r="C22" s="29"/>
      <c r="D22" s="27"/>
      <c r="E22" s="29"/>
      <c r="F22" s="26">
        <v>73.2</v>
      </c>
      <c r="G22" s="15">
        <v>0</v>
      </c>
      <c r="H22" s="15">
        <v>73.2</v>
      </c>
      <c r="I22" s="33" t="s">
        <v>34</v>
      </c>
      <c r="J22" s="40"/>
    </row>
    <row r="23" customHeight="1" spans="1:10">
      <c r="A23" s="27"/>
      <c r="B23" s="28"/>
      <c r="C23" s="29"/>
      <c r="D23" s="27"/>
      <c r="E23" s="29"/>
      <c r="F23" s="26">
        <v>686</v>
      </c>
      <c r="G23" s="15">
        <v>0</v>
      </c>
      <c r="H23" s="15">
        <v>686</v>
      </c>
      <c r="I23" s="33" t="s">
        <v>35</v>
      </c>
      <c r="J23" s="40"/>
    </row>
    <row r="24" customFormat="1" customHeight="1" spans="1:10">
      <c r="A24" s="27"/>
      <c r="B24" s="28"/>
      <c r="C24" s="29"/>
      <c r="D24" s="27"/>
      <c r="E24" s="29"/>
      <c r="F24" s="26">
        <v>350</v>
      </c>
      <c r="G24" s="15">
        <v>338</v>
      </c>
      <c r="H24" s="15">
        <v>338</v>
      </c>
      <c r="I24" s="33" t="s">
        <v>36</v>
      </c>
      <c r="J24" s="40"/>
    </row>
    <row r="25" s="1" customFormat="1" customHeight="1" spans="1:10">
      <c r="A25" s="30"/>
      <c r="B25" s="28"/>
      <c r="C25" s="31"/>
      <c r="D25" s="30"/>
      <c r="E25" s="31"/>
      <c r="F25" s="26">
        <v>125.7</v>
      </c>
      <c r="G25" s="15">
        <v>476</v>
      </c>
      <c r="H25" s="15">
        <v>601.7</v>
      </c>
      <c r="I25" s="33" t="s">
        <v>37</v>
      </c>
      <c r="J25" s="40"/>
    </row>
    <row r="26" s="1" customFormat="1" customHeight="1" spans="1:10">
      <c r="A26" s="17"/>
      <c r="B26" s="18" t="s">
        <v>38</v>
      </c>
      <c r="C26" s="19">
        <f>SUM(C17)</f>
        <v>5000</v>
      </c>
      <c r="D26" s="19">
        <f t="shared" ref="D26:E26" si="1">SUM(D17)</f>
        <v>0</v>
      </c>
      <c r="E26" s="19">
        <f t="shared" si="1"/>
        <v>0</v>
      </c>
      <c r="F26" s="19">
        <f>SUM(F17:F25)</f>
        <v>1921.6</v>
      </c>
      <c r="G26" s="19">
        <f>SUM(G17:G25)</f>
        <v>1551</v>
      </c>
      <c r="H26" s="19">
        <f>SUM(H17:H25)</f>
        <v>3122.6</v>
      </c>
      <c r="I26" s="37"/>
      <c r="J26" s="41"/>
    </row>
    <row r="27" customHeight="1" spans="1:10">
      <c r="A27" s="20">
        <v>5</v>
      </c>
      <c r="B27" s="21" t="s">
        <v>39</v>
      </c>
      <c r="C27" s="22">
        <v>5000</v>
      </c>
      <c r="D27" s="20">
        <v>0</v>
      </c>
      <c r="E27" s="22">
        <f>C27*D27</f>
        <v>0</v>
      </c>
      <c r="F27" s="15">
        <v>9536</v>
      </c>
      <c r="G27" s="15">
        <v>0</v>
      </c>
      <c r="H27" s="15">
        <v>9536</v>
      </c>
      <c r="I27" s="33" t="s">
        <v>40</v>
      </c>
      <c r="J27" s="34" t="s">
        <v>41</v>
      </c>
    </row>
    <row r="28" customHeight="1" spans="1:10">
      <c r="A28" s="27"/>
      <c r="B28" s="28"/>
      <c r="C28" s="29"/>
      <c r="D28" s="27"/>
      <c r="E28" s="29"/>
      <c r="F28" s="15">
        <v>1720</v>
      </c>
      <c r="G28" s="15">
        <v>0</v>
      </c>
      <c r="H28" s="15">
        <v>1720</v>
      </c>
      <c r="I28" s="35" t="s">
        <v>42</v>
      </c>
      <c r="J28" s="36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26.98</v>
      </c>
      <c r="H29" s="15">
        <v>26.98</v>
      </c>
      <c r="I29" s="35" t="s">
        <v>43</v>
      </c>
      <c r="J29" s="36"/>
    </row>
    <row r="30" customFormat="1" customHeight="1" spans="1:10">
      <c r="A30" s="27"/>
      <c r="B30" s="28"/>
      <c r="C30" s="29"/>
      <c r="D30" s="27"/>
      <c r="E30" s="29"/>
      <c r="F30" s="15"/>
      <c r="G30" s="15">
        <v>25.8</v>
      </c>
      <c r="H30" s="15">
        <v>25.8</v>
      </c>
      <c r="I30" s="35" t="s">
        <v>44</v>
      </c>
      <c r="J30" s="36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133.04</v>
      </c>
      <c r="H31" s="15">
        <v>133.04</v>
      </c>
      <c r="I31" s="35" t="s">
        <v>45</v>
      </c>
      <c r="J31" s="36"/>
    </row>
    <row r="32" customFormat="1" customHeight="1" spans="1:10">
      <c r="A32" s="27"/>
      <c r="B32" s="28"/>
      <c r="C32" s="29"/>
      <c r="D32" s="27"/>
      <c r="E32" s="29"/>
      <c r="F32" s="15">
        <v>474.06</v>
      </c>
      <c r="G32" s="15">
        <v>0</v>
      </c>
      <c r="H32" s="15">
        <v>474.06</v>
      </c>
      <c r="I32" s="35" t="s">
        <v>46</v>
      </c>
      <c r="J32" s="36"/>
    </row>
    <row r="33" customFormat="1" customHeight="1" spans="1:10">
      <c r="A33" s="27"/>
      <c r="B33" s="28"/>
      <c r="C33" s="29"/>
      <c r="D33" s="27"/>
      <c r="E33" s="29"/>
      <c r="F33" s="15">
        <v>128</v>
      </c>
      <c r="G33" s="15">
        <v>0</v>
      </c>
      <c r="H33" s="15">
        <v>128</v>
      </c>
      <c r="I33" s="35" t="s">
        <v>47</v>
      </c>
      <c r="J33" s="36"/>
    </row>
    <row r="34" customFormat="1" customHeight="1" spans="1:10">
      <c r="A34" s="27"/>
      <c r="B34" s="28"/>
      <c r="C34" s="29"/>
      <c r="D34" s="27"/>
      <c r="E34" s="29"/>
      <c r="F34" s="15">
        <v>297.5</v>
      </c>
      <c r="G34" s="15">
        <v>0</v>
      </c>
      <c r="H34" s="15">
        <v>297.5</v>
      </c>
      <c r="I34" s="35" t="s">
        <v>48</v>
      </c>
      <c r="J34" s="36"/>
    </row>
    <row r="35" customFormat="1" customHeight="1" spans="1:10">
      <c r="A35" s="27"/>
      <c r="B35" s="28"/>
      <c r="C35" s="29"/>
      <c r="D35" s="27"/>
      <c r="E35" s="29"/>
      <c r="F35" s="15">
        <v>0</v>
      </c>
      <c r="G35" s="15">
        <v>148</v>
      </c>
      <c r="H35" s="15">
        <v>148</v>
      </c>
      <c r="I35" s="35" t="s">
        <v>49</v>
      </c>
      <c r="J35" s="36"/>
    </row>
    <row r="36" customFormat="1" customHeight="1" spans="1:10">
      <c r="A36" s="27"/>
      <c r="B36" s="28"/>
      <c r="C36" s="29"/>
      <c r="D36" s="27"/>
      <c r="E36" s="29"/>
      <c r="F36" s="15">
        <v>0</v>
      </c>
      <c r="G36" s="15">
        <v>558.51</v>
      </c>
      <c r="H36" s="15">
        <v>558.51</v>
      </c>
      <c r="I36" s="35"/>
      <c r="J36" s="36"/>
    </row>
    <row r="37" customFormat="1" customHeight="1" spans="1:10">
      <c r="A37" s="27"/>
      <c r="B37" s="28"/>
      <c r="C37" s="29"/>
      <c r="D37" s="27"/>
      <c r="E37" s="29"/>
      <c r="F37" s="15">
        <v>0</v>
      </c>
      <c r="G37" s="15">
        <v>35.5</v>
      </c>
      <c r="H37" s="15">
        <v>35.5</v>
      </c>
      <c r="I37" s="35" t="s">
        <v>50</v>
      </c>
      <c r="J37" s="36"/>
    </row>
    <row r="38" customFormat="1" customHeight="1" spans="1:10">
      <c r="A38" s="27"/>
      <c r="B38" s="28"/>
      <c r="C38" s="29"/>
      <c r="D38" s="27"/>
      <c r="E38" s="29"/>
      <c r="F38" s="15">
        <v>0</v>
      </c>
      <c r="G38" s="15">
        <v>63</v>
      </c>
      <c r="H38" s="15">
        <v>63</v>
      </c>
      <c r="I38" s="35" t="s">
        <v>51</v>
      </c>
      <c r="J38" s="36"/>
    </row>
    <row r="39" customFormat="1" customHeight="1" spans="1:10">
      <c r="A39" s="27"/>
      <c r="B39" s="28"/>
      <c r="C39" s="29"/>
      <c r="D39" s="27"/>
      <c r="E39" s="29"/>
      <c r="F39" s="15">
        <v>0</v>
      </c>
      <c r="G39" s="15">
        <v>30</v>
      </c>
      <c r="H39" s="15">
        <v>30</v>
      </c>
      <c r="I39" s="35" t="s">
        <v>51</v>
      </c>
      <c r="J39" s="36"/>
    </row>
    <row r="40" customFormat="1" customHeight="1" spans="1:10">
      <c r="A40" s="27"/>
      <c r="B40" s="28"/>
      <c r="C40" s="29"/>
      <c r="D40" s="27"/>
      <c r="E40" s="29"/>
      <c r="F40" s="15">
        <v>0</v>
      </c>
      <c r="G40" s="15">
        <v>49.8</v>
      </c>
      <c r="H40" s="15">
        <v>49.8</v>
      </c>
      <c r="I40" s="35" t="s">
        <v>51</v>
      </c>
      <c r="J40" s="36"/>
    </row>
    <row r="41" customFormat="1" customHeight="1" spans="1:10">
      <c r="A41" s="27"/>
      <c r="B41" s="28"/>
      <c r="C41" s="29"/>
      <c r="D41" s="27"/>
      <c r="E41" s="29"/>
      <c r="F41" s="15">
        <v>0</v>
      </c>
      <c r="G41" s="15">
        <v>73</v>
      </c>
      <c r="H41" s="15">
        <v>73</v>
      </c>
      <c r="I41" s="35" t="s">
        <v>52</v>
      </c>
      <c r="J41" s="36"/>
    </row>
    <row r="42" customFormat="1" customHeight="1" spans="1:10">
      <c r="A42" s="27"/>
      <c r="B42" s="28"/>
      <c r="C42" s="29"/>
      <c r="D42" s="27"/>
      <c r="E42" s="29"/>
      <c r="F42" s="15"/>
      <c r="G42" s="15">
        <v>235</v>
      </c>
      <c r="H42" s="15">
        <v>235</v>
      </c>
      <c r="I42" s="35" t="s">
        <v>53</v>
      </c>
      <c r="J42" s="36"/>
    </row>
    <row r="43" customFormat="1" customHeight="1" spans="1:10">
      <c r="A43" s="27"/>
      <c r="B43" s="28"/>
      <c r="C43" s="29"/>
      <c r="D43" s="27"/>
      <c r="E43" s="29"/>
      <c r="F43" s="15">
        <v>0</v>
      </c>
      <c r="G43" s="15">
        <v>62</v>
      </c>
      <c r="H43" s="15">
        <v>62</v>
      </c>
      <c r="I43" s="35" t="s">
        <v>54</v>
      </c>
      <c r="J43" s="36"/>
    </row>
    <row r="44" customFormat="1" customHeight="1" spans="1:10">
      <c r="A44" s="27"/>
      <c r="B44" s="28"/>
      <c r="C44" s="29"/>
      <c r="D44" s="27"/>
      <c r="E44" s="29"/>
      <c r="F44" s="15">
        <v>0</v>
      </c>
      <c r="G44" s="15">
        <v>674</v>
      </c>
      <c r="H44" s="15">
        <v>674</v>
      </c>
      <c r="I44" s="35" t="s">
        <v>55</v>
      </c>
      <c r="J44" s="36"/>
    </row>
    <row r="45" customFormat="1" customHeight="1" spans="1:10">
      <c r="A45" s="27"/>
      <c r="B45" s="28"/>
      <c r="C45" s="29"/>
      <c r="D45" s="27"/>
      <c r="E45" s="29"/>
      <c r="F45" s="15">
        <v>0</v>
      </c>
      <c r="G45" s="15">
        <v>55.8</v>
      </c>
      <c r="H45" s="15">
        <v>55.8</v>
      </c>
      <c r="I45" s="35" t="s">
        <v>56</v>
      </c>
      <c r="J45" s="36"/>
    </row>
    <row r="46" customFormat="1" customHeight="1" spans="1:10">
      <c r="A46" s="27"/>
      <c r="B46" s="28"/>
      <c r="C46" s="29"/>
      <c r="D46" s="27"/>
      <c r="E46" s="29"/>
      <c r="F46" s="15"/>
      <c r="G46" s="15">
        <v>86.3</v>
      </c>
      <c r="H46" s="15">
        <v>86.3</v>
      </c>
      <c r="I46" s="35" t="s">
        <v>57</v>
      </c>
      <c r="J46" s="36"/>
    </row>
    <row r="47" customFormat="1" customHeight="1" spans="1:10">
      <c r="A47" s="27"/>
      <c r="B47" s="28"/>
      <c r="C47" s="29"/>
      <c r="D47" s="27"/>
      <c r="E47" s="29"/>
      <c r="F47" s="15"/>
      <c r="G47" s="15">
        <v>450</v>
      </c>
      <c r="H47" s="15">
        <v>450</v>
      </c>
      <c r="I47" s="35" t="s">
        <v>58</v>
      </c>
      <c r="J47" s="36"/>
    </row>
    <row r="48" customFormat="1" customHeight="1" spans="1:10">
      <c r="A48" s="27"/>
      <c r="B48" s="28"/>
      <c r="C48" s="29"/>
      <c r="D48" s="27"/>
      <c r="E48" s="29"/>
      <c r="F48" s="15"/>
      <c r="G48" s="15">
        <v>392</v>
      </c>
      <c r="H48" s="15">
        <v>392</v>
      </c>
      <c r="I48" s="35" t="s">
        <v>59</v>
      </c>
      <c r="J48" s="36"/>
    </row>
    <row r="49" s="1" customFormat="1" customHeight="1" spans="1:10">
      <c r="A49" s="17"/>
      <c r="B49" s="18" t="s">
        <v>60</v>
      </c>
      <c r="C49" s="19">
        <f>SUM(C27)</f>
        <v>5000</v>
      </c>
      <c r="D49" s="19">
        <f>SUM(D27)</f>
        <v>0</v>
      </c>
      <c r="E49" s="19">
        <f>SUM(E27)</f>
        <v>0</v>
      </c>
      <c r="F49" s="19">
        <f>SUM(F27:F48)</f>
        <v>12155.56</v>
      </c>
      <c r="G49" s="19">
        <f>SUM(G27:G48)</f>
        <v>3098.73</v>
      </c>
      <c r="H49" s="19">
        <f>SUM(H27:H48)</f>
        <v>15254.29</v>
      </c>
      <c r="I49" s="37"/>
      <c r="J49" s="38"/>
    </row>
    <row r="50" customHeight="1" spans="1:10">
      <c r="A50" s="13">
        <v>6</v>
      </c>
      <c r="B50" s="14" t="s">
        <v>61</v>
      </c>
      <c r="C50" s="15">
        <v>0</v>
      </c>
      <c r="D50" s="16">
        <v>0</v>
      </c>
      <c r="E50" s="15">
        <f>C50*D50</f>
        <v>0</v>
      </c>
      <c r="F50" s="15">
        <v>0</v>
      </c>
      <c r="G50" s="15">
        <v>0</v>
      </c>
      <c r="H50" s="15">
        <f>F50+G50</f>
        <v>0</v>
      </c>
      <c r="I50" s="35"/>
      <c r="J50" s="34"/>
    </row>
    <row r="51" s="1" customFormat="1" customHeight="1" spans="1:10">
      <c r="A51" s="17"/>
      <c r="B51" s="18" t="s">
        <v>62</v>
      </c>
      <c r="C51" s="19">
        <f>SUM(C50)</f>
        <v>0</v>
      </c>
      <c r="D51" s="19">
        <f t="shared" ref="D51:E51" si="2">SUM(D50)</f>
        <v>0</v>
      </c>
      <c r="E51" s="19">
        <f t="shared" si="2"/>
        <v>0</v>
      </c>
      <c r="F51" s="19">
        <f>SUM(F50:F50)</f>
        <v>0</v>
      </c>
      <c r="G51" s="19">
        <f>SUM(G50:G50)</f>
        <v>0</v>
      </c>
      <c r="H51" s="19">
        <f>SUM(H50:H50)</f>
        <v>0</v>
      </c>
      <c r="I51" s="37"/>
      <c r="J51" s="41"/>
    </row>
    <row r="52" customHeight="1" spans="1:10">
      <c r="A52" s="13">
        <v>7</v>
      </c>
      <c r="B52" s="14" t="s">
        <v>63</v>
      </c>
      <c r="C52" s="15">
        <v>0</v>
      </c>
      <c r="D52" s="16">
        <v>0</v>
      </c>
      <c r="E52" s="15">
        <f>C52*D52</f>
        <v>0</v>
      </c>
      <c r="F52" s="15">
        <v>0</v>
      </c>
      <c r="G52" s="15">
        <v>0</v>
      </c>
      <c r="H52" s="15">
        <f>F52+G52</f>
        <v>0</v>
      </c>
      <c r="I52" s="33"/>
      <c r="J52" s="42"/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3"/>
      <c r="J53" s="43"/>
    </row>
    <row r="54" s="1" customFormat="1" customHeight="1" spans="1:10">
      <c r="A54" s="17"/>
      <c r="B54" s="18" t="s">
        <v>64</v>
      </c>
      <c r="C54" s="19">
        <f>SUM(C52)</f>
        <v>0</v>
      </c>
      <c r="D54" s="19">
        <f t="shared" ref="D54:E54" si="3">SUM(D52)</f>
        <v>0</v>
      </c>
      <c r="E54" s="19">
        <f t="shared" si="3"/>
        <v>0</v>
      </c>
      <c r="F54" s="19">
        <f>SUM(F52:F53)</f>
        <v>0</v>
      </c>
      <c r="G54" s="19">
        <f>SUM(G52:G53)</f>
        <v>0</v>
      </c>
      <c r="H54" s="19">
        <f>SUM(H52:H53)</f>
        <v>0</v>
      </c>
      <c r="I54" s="37"/>
      <c r="J54" s="44"/>
    </row>
    <row r="55" customHeight="1" spans="1:10">
      <c r="A55" s="13">
        <v>8</v>
      </c>
      <c r="B55" s="14" t="s">
        <v>65</v>
      </c>
      <c r="C55" s="15">
        <v>0</v>
      </c>
      <c r="D55" s="16">
        <v>0</v>
      </c>
      <c r="E55" s="15">
        <f>C55*D55</f>
        <v>0</v>
      </c>
      <c r="F55" s="15">
        <v>0</v>
      </c>
      <c r="G55" s="15">
        <v>0</v>
      </c>
      <c r="H55" s="15">
        <f>F55+G55</f>
        <v>0</v>
      </c>
      <c r="I55" s="33"/>
      <c r="J55" s="39" t="s">
        <v>66</v>
      </c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0"/>
    </row>
    <row r="57" s="1" customFormat="1" customHeight="1" spans="1:10">
      <c r="A57" s="17"/>
      <c r="B57" s="18" t="s">
        <v>67</v>
      </c>
      <c r="C57" s="19">
        <f>SUM(C55)</f>
        <v>0</v>
      </c>
      <c r="D57" s="19">
        <f t="shared" ref="D57:E57" si="4">SUM(D55)</f>
        <v>0</v>
      </c>
      <c r="E57" s="19">
        <f t="shared" si="4"/>
        <v>0</v>
      </c>
      <c r="F57" s="19">
        <f>SUM(F55:F56)</f>
        <v>0</v>
      </c>
      <c r="G57" s="19">
        <f t="shared" ref="G57:H57" si="5">SUM(G55:G56)</f>
        <v>0</v>
      </c>
      <c r="H57" s="19">
        <f t="shared" si="5"/>
        <v>0</v>
      </c>
      <c r="I57" s="37"/>
      <c r="J57" s="41"/>
    </row>
    <row r="58" customHeight="1" spans="1:10">
      <c r="A58" s="13">
        <v>9</v>
      </c>
      <c r="B58" s="14" t="s">
        <v>68</v>
      </c>
      <c r="C58" s="15">
        <v>0</v>
      </c>
      <c r="D58" s="16">
        <v>0</v>
      </c>
      <c r="E58" s="15">
        <f>C58*D58</f>
        <v>0</v>
      </c>
      <c r="F58" s="15">
        <v>0</v>
      </c>
      <c r="G58" s="15">
        <v>0</v>
      </c>
      <c r="H58" s="15">
        <f>F58+G58</f>
        <v>0</v>
      </c>
      <c r="I58" s="33"/>
      <c r="J58" s="34" t="s">
        <v>69</v>
      </c>
    </row>
    <row r="59" s="1" customFormat="1" customHeight="1" spans="1:10">
      <c r="A59" s="17"/>
      <c r="B59" s="18" t="s">
        <v>70</v>
      </c>
      <c r="C59" s="19">
        <f>SUM(C58)</f>
        <v>0</v>
      </c>
      <c r="D59" s="19">
        <f t="shared" ref="D59:E59" si="6">SUM(D58)</f>
        <v>0</v>
      </c>
      <c r="E59" s="19">
        <f t="shared" si="6"/>
        <v>0</v>
      </c>
      <c r="F59" s="19">
        <f>SUM(F58:F58)</f>
        <v>0</v>
      </c>
      <c r="G59" s="19">
        <f>SUM(G58:G58)</f>
        <v>0</v>
      </c>
      <c r="H59" s="19">
        <f>SUM(H58:H58)</f>
        <v>0</v>
      </c>
      <c r="I59" s="37"/>
      <c r="J59" s="38"/>
    </row>
    <row r="60" customHeight="1" spans="1:10">
      <c r="A60" s="20">
        <v>10</v>
      </c>
      <c r="B60" s="14" t="s">
        <v>71</v>
      </c>
      <c r="C60" s="15">
        <v>3000</v>
      </c>
      <c r="D60" s="16">
        <v>0</v>
      </c>
      <c r="E60" s="15">
        <f>C60*D60</f>
        <v>0</v>
      </c>
      <c r="F60" s="15">
        <v>0</v>
      </c>
      <c r="G60" s="15">
        <v>0</v>
      </c>
      <c r="H60" s="15">
        <f>F60+G60</f>
        <v>0</v>
      </c>
      <c r="I60" s="35"/>
      <c r="J60" s="42"/>
    </row>
    <row r="61" s="1" customFormat="1" customHeight="1" spans="1:10">
      <c r="A61" s="17"/>
      <c r="B61" s="18" t="s">
        <v>72</v>
      </c>
      <c r="C61" s="19">
        <f>SUM(C60)</f>
        <v>3000</v>
      </c>
      <c r="D61" s="19">
        <f t="shared" ref="D61:E61" si="7">SUM(D60)</f>
        <v>0</v>
      </c>
      <c r="E61" s="19">
        <f t="shared" si="7"/>
        <v>0</v>
      </c>
      <c r="F61" s="19">
        <f>SUM(F60:F60)</f>
        <v>0</v>
      </c>
      <c r="G61" s="19">
        <f>SUM(G60:G60)</f>
        <v>0</v>
      </c>
      <c r="H61" s="19">
        <f>SUM(H60:H60)</f>
        <v>0</v>
      </c>
      <c r="I61" s="37"/>
      <c r="J61" s="44"/>
    </row>
    <row r="62" customHeight="1" spans="1:10">
      <c r="A62" s="17"/>
      <c r="B62" s="18" t="s">
        <v>73</v>
      </c>
      <c r="C62" s="19">
        <f t="shared" ref="C62:H62" si="8">SUM(C61,C59,C57,C54,C51,C49,C26,C16,C13,C10)</f>
        <v>20000</v>
      </c>
      <c r="D62" s="19">
        <f t="shared" si="8"/>
        <v>0</v>
      </c>
      <c r="E62" s="19">
        <f t="shared" si="8"/>
        <v>0</v>
      </c>
      <c r="F62" s="19">
        <f t="shared" si="8"/>
        <v>14381.16</v>
      </c>
      <c r="G62" s="19">
        <f t="shared" si="8"/>
        <v>4954.73</v>
      </c>
      <c r="H62" s="19">
        <f t="shared" si="8"/>
        <v>18985.89</v>
      </c>
      <c r="I62" s="37"/>
      <c r="J62" s="45"/>
    </row>
    <row r="66" customHeight="1" spans="1:9">
      <c r="A66" s="46" t="s">
        <v>74</v>
      </c>
      <c r="B66" s="47"/>
      <c r="C66" s="48" t="s">
        <v>75</v>
      </c>
      <c r="D66" s="48"/>
      <c r="E66" s="48" t="s">
        <v>76</v>
      </c>
      <c r="F66" s="48"/>
      <c r="G66" s="48" t="s">
        <v>77</v>
      </c>
      <c r="H66" s="48"/>
      <c r="I66" s="53" t="s">
        <v>78</v>
      </c>
    </row>
    <row r="67" customHeight="1" spans="1:9">
      <c r="A67" s="49">
        <f>C62</f>
        <v>20000</v>
      </c>
      <c r="B67" s="50"/>
      <c r="C67" s="50">
        <f>H62</f>
        <v>18985.89</v>
      </c>
      <c r="D67" s="50"/>
      <c r="E67" s="50">
        <f>F62</f>
        <v>14381.16</v>
      </c>
      <c r="F67" s="50"/>
      <c r="G67" s="50">
        <f>G62</f>
        <v>4954.73</v>
      </c>
      <c r="H67" s="50"/>
      <c r="I67" s="54">
        <f>A67-C67</f>
        <v>1014.11</v>
      </c>
    </row>
    <row r="69" customHeight="1" spans="1:9">
      <c r="A69" s="51" t="s">
        <v>79</v>
      </c>
      <c r="B69" s="1" t="s">
        <v>80</v>
      </c>
      <c r="C69" s="52" t="s">
        <v>81</v>
      </c>
      <c r="D69" s="51"/>
      <c r="E69" s="51" t="s">
        <v>82</v>
      </c>
      <c r="F69" s="51"/>
      <c r="G69" s="51" t="s">
        <v>83</v>
      </c>
      <c r="H69" s="51"/>
      <c r="I69" s="1"/>
    </row>
  </sheetData>
  <mergeCells count="61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9"/>
    <mergeCell ref="A11:A12"/>
    <mergeCell ref="A14:A15"/>
    <mergeCell ref="A17:A25"/>
    <mergeCell ref="A27:A48"/>
    <mergeCell ref="A52:A53"/>
    <mergeCell ref="A55:A56"/>
    <mergeCell ref="B6:B7"/>
    <mergeCell ref="B8:B9"/>
    <mergeCell ref="B11:B12"/>
    <mergeCell ref="B14:B15"/>
    <mergeCell ref="B17:B25"/>
    <mergeCell ref="B27:B48"/>
    <mergeCell ref="B52:B53"/>
    <mergeCell ref="B55:B56"/>
    <mergeCell ref="C8:C9"/>
    <mergeCell ref="C11:C12"/>
    <mergeCell ref="C14:C15"/>
    <mergeCell ref="C17:C25"/>
    <mergeCell ref="C27:C48"/>
    <mergeCell ref="C52:C53"/>
    <mergeCell ref="C55:C56"/>
    <mergeCell ref="D8:D9"/>
    <mergeCell ref="D11:D12"/>
    <mergeCell ref="D14:D15"/>
    <mergeCell ref="D17:D25"/>
    <mergeCell ref="D27:D48"/>
    <mergeCell ref="D52:D53"/>
    <mergeCell ref="D55:D56"/>
    <mergeCell ref="E8:E9"/>
    <mergeCell ref="E11:E12"/>
    <mergeCell ref="E14:E15"/>
    <mergeCell ref="E17:E25"/>
    <mergeCell ref="E27:E48"/>
    <mergeCell ref="E52:E53"/>
    <mergeCell ref="E55:E56"/>
    <mergeCell ref="J4:J5"/>
    <mergeCell ref="J6:J7"/>
    <mergeCell ref="J8:J10"/>
    <mergeCell ref="J11:J13"/>
    <mergeCell ref="J14:J16"/>
    <mergeCell ref="J17:J26"/>
    <mergeCell ref="J27:J49"/>
    <mergeCell ref="J50:J51"/>
    <mergeCell ref="J52:J54"/>
    <mergeCell ref="J55:J57"/>
    <mergeCell ref="J58:J59"/>
    <mergeCell ref="J60:J61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2024-08-29T06:20:29Z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0434F38927144F11BDC095E1EC173FFA_12</vt:lpwstr>
  </property>
</Properties>
</file>