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员工差旅明细!$A$1:$K$39</definedName>
  </definedNames>
  <calcPr calcId="144525"/>
</workbook>
</file>

<file path=xl/sharedStrings.xml><?xml version="1.0" encoding="utf-8"?>
<sst xmlns="http://schemas.openxmlformats.org/spreadsheetml/2006/main" count="99">
  <si>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</si>
  <si>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</si>
  <si>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</si>
  <si>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</si>
  <si>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</si>
  <si>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</si>
  <si>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</si>
  <si>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</si>
  <si>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</si>
  <si>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</si>
  <si>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</si>
  <si>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</si>
  <si>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</si>
  <si>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</si>
  <si>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</si>
  <si>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</si>
  <si>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</si>
  <si>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</si>
  <si>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</si>
  <si>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</si>
  <si>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</si>
  <si>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</si>
  <si>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</si>
  <si>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</si>
  <si>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</si>
  <si>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</si>
  <si>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</si>
  <si>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</si>
  <si>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</si>
  <si>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</si>
  <si>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</si>
  <si>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</si>
  <si>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</si>
  <si>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</si>
  <si>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</si>
  <si>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</si>
  <si>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</si>
  <si>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</si>
  <si>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</si>
  <si>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</si>
  <si>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</si>
  <si>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</si>
  <si>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租车，发票还没到</t>
  </si>
  <si>
    <t>在仲岚手里拿走了5000元作为备用金</t>
  </si>
  <si>
    <t>加油3次</t>
  </si>
  <si>
    <t>给大王总买方便面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</si>
  <si>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</si>
  <si>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</si>
  <si>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</si>
  <si>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</si>
  <si>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</si>
  <si>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</si>
  <si>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</si>
  <si>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</si>
  <si>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</si>
  <si>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</si>
  <si>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</si>
  <si>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</si>
  <si>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</si>
  <si>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杨宗霖</t>
  </si>
  <si>
    <t>职位:</t>
  </si>
  <si>
    <t>助理</t>
  </si>
  <si>
    <t>发生地:</t>
  </si>
  <si>
    <t>海口，琼海</t>
  </si>
  <si>
    <t>部门:</t>
  </si>
  <si>
    <t>会奖业务6部</t>
  </si>
  <si>
    <t>发生日期:</t>
  </si>
  <si>
    <t>2019.2.11--2.20</t>
  </si>
  <si>
    <t>报销日期:</t>
  </si>
  <si>
    <t>2019.2.27</t>
  </si>
  <si>
    <t>团号:</t>
  </si>
  <si>
    <t xml:space="preserve">HMEA-190215-SXY299 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</si>
  <si>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</si>
  <si>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</si>
  <si>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</si>
  <si>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</si>
  <si>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</si>
  <si>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</si>
  <si>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</si>
  <si>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</si>
  <si>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</si>
  <si>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</si>
  <si>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2.11 家-机场</t>
  </si>
  <si>
    <t>2.25 机场-家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</si>
  <si>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</si>
  <si>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</si>
  <si>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</si>
  <si>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</si>
  <si>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</si>
  <si>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</si>
  <si>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</si>
  <si>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</si>
  <si>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</si>
  <si>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</si>
  <si>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</si>
  <si>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</si>
  <si>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海口、琼海</t>
  </si>
  <si>
    <t>2月11日-15日，18日19日</t>
  </si>
  <si>
    <t>2月16日、17日</t>
  </si>
</sst>
</file>

<file path=xl/styles.xml><?xml version="1.0" encoding="utf-8"?>
<styleSheet xmlns="http://schemas.openxmlformats.org/spreadsheetml/2006/main">
  <numFmts count="9">
    <numFmt numFmtId="176" formatCode="#,##0.00_ "/>
    <numFmt numFmtId="177" formatCode="#,##0.00;[Red]#,##0.00"/>
    <numFmt numFmtId="178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.00_ "/>
    <numFmt numFmtId="180" formatCode="#,##0.00_);[Red]\(#,##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16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3" fillId="22" borderId="20" applyNumberFormat="0" applyAlignment="0" applyProtection="0">
      <alignment vertical="center"/>
    </xf>
    <xf numFmtId="0" fontId="22" fillId="22" borderId="19" applyNumberFormat="0" applyAlignment="0" applyProtection="0">
      <alignment vertical="center"/>
    </xf>
    <xf numFmtId="0" fontId="12" fillId="11" borderId="16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43" workbookViewId="0">
      <selection activeCell="F46" sqref="F46"/>
    </sheetView>
  </sheetViews>
  <sheetFormatPr defaultColWidth="9" defaultRowHeight="21" customHeight="1"/>
  <cols>
    <col min="1" max="1" width="9" style="53"/>
    <col min="2" max="2" width="16.75" customWidth="1"/>
    <col min="3" max="3" width="11.8916666666667" style="54"/>
    <col min="5" max="5" width="13.1083333333333" customWidth="1"/>
    <col min="6" max="6" width="10.775"/>
    <col min="8" max="8" width="11.8916666666667" customWidth="1"/>
    <col min="9" max="9" width="24.883333333333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0</v>
      </c>
      <c r="G8" s="65">
        <v>0</v>
      </c>
      <c r="H8" s="65">
        <f t="shared" ref="H8:H45" si="0">F8+G8</f>
        <v>0</v>
      </c>
      <c r="I8" s="86"/>
      <c r="J8" s="87" t="s">
        <v>16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17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20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21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23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24</v>
      </c>
      <c r="C22" s="65">
        <v>0</v>
      </c>
      <c r="D22" s="66"/>
      <c r="E22" s="65">
        <f t="shared" si="2"/>
        <v>0</v>
      </c>
      <c r="F22" s="65">
        <v>0</v>
      </c>
      <c r="G22" s="65">
        <v>0</v>
      </c>
      <c r="H22" s="65">
        <f t="shared" si="0"/>
        <v>0</v>
      </c>
      <c r="I22" s="86"/>
      <c r="J22" s="91" t="s">
        <v>25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26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>
        <v>1</v>
      </c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86"/>
      <c r="J25" s="87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29</v>
      </c>
      <c r="C27" s="69">
        <f>SUM(C25)</f>
        <v>0</v>
      </c>
      <c r="D27" s="69">
        <f t="shared" ref="D27:E27" si="9">SUM(D25)</f>
        <v>1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30</v>
      </c>
      <c r="C28" s="65">
        <v>0</v>
      </c>
      <c r="D28" s="66"/>
      <c r="E28" s="65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31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32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33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34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35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36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37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38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39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40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41</v>
      </c>
      <c r="C45" s="65">
        <v>5000</v>
      </c>
      <c r="D45" s="66">
        <v>1</v>
      </c>
      <c r="E45" s="65">
        <f t="shared" si="2"/>
        <v>5000</v>
      </c>
      <c r="F45" s="65">
        <v>5341</v>
      </c>
      <c r="G45" s="65">
        <v>0</v>
      </c>
      <c r="H45" s="65">
        <f t="shared" si="0"/>
        <v>5341</v>
      </c>
      <c r="I45" s="86" t="s">
        <v>42</v>
      </c>
      <c r="J45" s="97" t="s">
        <v>43</v>
      </c>
    </row>
    <row r="46" customHeight="1" spans="1:10">
      <c r="A46" s="76"/>
      <c r="B46" s="64"/>
      <c r="C46" s="65"/>
      <c r="D46" s="66"/>
      <c r="E46" s="65"/>
      <c r="F46" s="65">
        <f>562+410+141</f>
        <v>1113</v>
      </c>
      <c r="G46" s="65">
        <v>0</v>
      </c>
      <c r="H46" s="65">
        <f t="shared" ref="H46:H51" si="19">F46+G46</f>
        <v>1113</v>
      </c>
      <c r="I46" s="86" t="s">
        <v>44</v>
      </c>
      <c r="J46" s="98"/>
    </row>
    <row r="47" customHeight="1" spans="1:10">
      <c r="A47" s="76"/>
      <c r="B47" s="64"/>
      <c r="C47" s="65"/>
      <c r="D47" s="66"/>
      <c r="E47" s="65"/>
      <c r="F47" s="65">
        <v>48</v>
      </c>
      <c r="G47" s="65">
        <v>0</v>
      </c>
      <c r="H47" s="65">
        <f t="shared" si="19"/>
        <v>48</v>
      </c>
      <c r="I47" s="86" t="s">
        <v>45</v>
      </c>
      <c r="J47" s="98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8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8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8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8"/>
    </row>
    <row r="52" s="52" customFormat="1" customHeight="1" spans="1:10">
      <c r="A52" s="67"/>
      <c r="B52" s="68" t="s">
        <v>46</v>
      </c>
      <c r="C52" s="69">
        <f>SUM(C45)</f>
        <v>5000</v>
      </c>
      <c r="D52" s="69">
        <f t="shared" ref="D52:E52" si="20">SUM(D45)</f>
        <v>1</v>
      </c>
      <c r="E52" s="69">
        <f t="shared" si="20"/>
        <v>5000</v>
      </c>
      <c r="F52" s="69">
        <f>SUM(F45:F51)</f>
        <v>6502</v>
      </c>
      <c r="G52" s="69">
        <f t="shared" ref="G52:H52" si="21">SUM(G45:G51)</f>
        <v>0</v>
      </c>
      <c r="H52" s="69">
        <f t="shared" si="21"/>
        <v>6502</v>
      </c>
      <c r="I52" s="89"/>
      <c r="J52" s="99"/>
    </row>
    <row r="53" customHeight="1" spans="1:10">
      <c r="A53" s="67"/>
      <c r="B53" s="68" t="s">
        <v>47</v>
      </c>
      <c r="C53" s="69">
        <f>SUM(C52,C44,C40,C37,C32,C27,C24,C21,C16,C13)</f>
        <v>5000</v>
      </c>
      <c r="D53" s="69">
        <f t="shared" ref="D53:H53" si="22">SUM(D52,D44,D40,D37,D32,D27,D24,D21,D16,D13)</f>
        <v>2</v>
      </c>
      <c r="E53" s="69">
        <f t="shared" si="22"/>
        <v>5000</v>
      </c>
      <c r="F53" s="69">
        <f t="shared" si="22"/>
        <v>6502</v>
      </c>
      <c r="G53" s="69">
        <f t="shared" si="22"/>
        <v>0</v>
      </c>
      <c r="H53" s="69">
        <f t="shared" si="22"/>
        <v>6502</v>
      </c>
      <c r="I53" s="89"/>
      <c r="J53" s="100"/>
    </row>
    <row r="57" customHeight="1" spans="1:9">
      <c r="A57" s="77" t="s">
        <v>48</v>
      </c>
      <c r="B57" s="78"/>
      <c r="C57" s="79" t="s">
        <v>49</v>
      </c>
      <c r="D57" s="79"/>
      <c r="E57" s="79" t="s">
        <v>50</v>
      </c>
      <c r="F57" s="79"/>
      <c r="G57" s="79" t="s">
        <v>51</v>
      </c>
      <c r="H57" s="79"/>
      <c r="I57" s="101" t="s">
        <v>52</v>
      </c>
    </row>
    <row r="58" customHeight="1" spans="1:9">
      <c r="A58" s="80">
        <f>E53</f>
        <v>5000</v>
      </c>
      <c r="B58" s="81"/>
      <c r="C58" s="81">
        <f>H53</f>
        <v>6502</v>
      </c>
      <c r="D58" s="81"/>
      <c r="E58" s="81">
        <f>F53</f>
        <v>6502</v>
      </c>
      <c r="F58" s="81"/>
      <c r="G58" s="81">
        <f>G53</f>
        <v>0</v>
      </c>
      <c r="H58" s="81"/>
      <c r="I58" s="102">
        <f>A58-C58</f>
        <v>-1502</v>
      </c>
    </row>
    <row r="60" customHeight="1" spans="1:9">
      <c r="A60" s="82" t="s">
        <v>53</v>
      </c>
      <c r="B60" s="83"/>
      <c r="C60" s="84" t="s">
        <v>54</v>
      </c>
      <c r="D60" s="82"/>
      <c r="E60" s="82" t="s">
        <v>55</v>
      </c>
      <c r="F60" s="82"/>
      <c r="G60" s="82" t="s">
        <v>56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abSelected="1" topLeftCell="A31" workbookViewId="0">
      <selection activeCell="G14" sqref="G14"/>
    </sheetView>
  </sheetViews>
  <sheetFormatPr defaultColWidth="9" defaultRowHeight="13.5"/>
  <cols>
    <col min="1" max="1" width="1.5" customWidth="1"/>
    <col min="2" max="3" width="2.25" customWidth="1"/>
    <col min="4" max="4" width="12.1333333333333" customWidth="1"/>
    <col min="5" max="5" width="0.883333333333333" customWidth="1"/>
    <col min="6" max="6" width="18" customWidth="1"/>
    <col min="7" max="7" width="11.6333333333333" customWidth="1"/>
    <col min="8" max="8" width="11.1333333333333" customWidth="1"/>
    <col min="9" max="9" width="1" customWidth="1"/>
    <col min="10" max="10" width="11.8833333333333" customWidth="1"/>
    <col min="11" max="11" width="20.883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57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58</v>
      </c>
      <c r="E5" s="6"/>
      <c r="F5" s="7" t="s">
        <v>59</v>
      </c>
      <c r="G5" s="7"/>
      <c r="H5" s="6" t="s">
        <v>60</v>
      </c>
      <c r="I5" s="5"/>
      <c r="J5" s="7" t="s">
        <v>61</v>
      </c>
      <c r="K5" s="37"/>
    </row>
    <row r="6" ht="20.1" customHeight="1" spans="2:11">
      <c r="B6" s="8"/>
      <c r="C6" s="9"/>
      <c r="D6" s="10" t="s">
        <v>62</v>
      </c>
      <c r="E6" s="10"/>
      <c r="F6" s="11" t="s">
        <v>63</v>
      </c>
      <c r="G6" s="11"/>
      <c r="H6" s="10" t="s">
        <v>64</v>
      </c>
      <c r="I6" s="9"/>
      <c r="J6" s="11" t="s">
        <v>65</v>
      </c>
      <c r="K6" s="38"/>
    </row>
    <row r="7" ht="20.1" customHeight="1" spans="2:11">
      <c r="B7" s="8"/>
      <c r="C7" s="9"/>
      <c r="D7" s="10" t="s">
        <v>66</v>
      </c>
      <c r="E7" s="10"/>
      <c r="F7" s="11" t="s">
        <v>67</v>
      </c>
      <c r="G7" s="11"/>
      <c r="H7" s="10" t="s">
        <v>68</v>
      </c>
      <c r="I7" s="39"/>
      <c r="J7" s="11" t="s">
        <v>69</v>
      </c>
      <c r="K7" s="38"/>
    </row>
    <row r="8" ht="20.1" customHeight="1" spans="2:11">
      <c r="B8" s="12"/>
      <c r="C8" s="13"/>
      <c r="D8" s="14"/>
      <c r="E8" s="14"/>
      <c r="F8" s="15"/>
      <c r="G8" s="15"/>
      <c r="H8" s="14" t="s">
        <v>70</v>
      </c>
      <c r="I8" s="40"/>
      <c r="J8" s="15" t="s">
        <v>71</v>
      </c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72</v>
      </c>
      <c r="E10" s="19" t="s">
        <v>73</v>
      </c>
      <c r="F10" s="20"/>
      <c r="G10" s="21" t="s">
        <v>74</v>
      </c>
      <c r="H10" s="20" t="s">
        <v>75</v>
      </c>
      <c r="I10" s="19" t="s">
        <v>76</v>
      </c>
      <c r="J10" s="20"/>
      <c r="K10" s="21" t="s">
        <v>77</v>
      </c>
    </row>
    <row r="11" ht="20.1" customHeight="1" spans="2:11">
      <c r="B11" s="22">
        <v>1</v>
      </c>
      <c r="C11" s="23"/>
      <c r="D11" s="24" t="s">
        <v>78</v>
      </c>
      <c r="E11" s="22" t="s">
        <v>79</v>
      </c>
      <c r="F11" s="23"/>
      <c r="G11" s="25">
        <v>0</v>
      </c>
      <c r="H11" s="25"/>
      <c r="I11" s="42"/>
      <c r="J11" s="43"/>
      <c r="K11" s="44" t="s">
        <v>80</v>
      </c>
    </row>
    <row r="12" ht="20.1" customHeight="1" spans="2:11">
      <c r="B12" s="22">
        <v>2</v>
      </c>
      <c r="C12" s="23"/>
      <c r="D12" s="26"/>
      <c r="E12" s="27" t="s">
        <v>81</v>
      </c>
      <c r="F12" s="27"/>
      <c r="G12" s="25">
        <v>74.32</v>
      </c>
      <c r="H12" s="25">
        <v>74.32</v>
      </c>
      <c r="I12" s="42"/>
      <c r="J12" s="43"/>
      <c r="K12" s="44" t="s">
        <v>82</v>
      </c>
    </row>
    <row r="13" ht="20.1" customHeight="1" spans="2:11">
      <c r="B13" s="22"/>
      <c r="C13" s="23"/>
      <c r="D13" s="26"/>
      <c r="E13" s="28"/>
      <c r="F13" s="29"/>
      <c r="G13" s="25">
        <v>70.2</v>
      </c>
      <c r="H13" s="25">
        <v>70.2</v>
      </c>
      <c r="I13" s="42"/>
      <c r="J13" s="43"/>
      <c r="K13" s="44" t="s">
        <v>83</v>
      </c>
    </row>
    <row r="14" ht="20.1" customHeight="1" spans="2:11">
      <c r="B14" s="22">
        <v>3</v>
      </c>
      <c r="C14" s="23"/>
      <c r="D14" s="26"/>
      <c r="E14" s="22" t="s">
        <v>84</v>
      </c>
      <c r="F14" s="23"/>
      <c r="G14" s="25">
        <v>0</v>
      </c>
      <c r="H14" s="25"/>
      <c r="I14" s="42"/>
      <c r="J14" s="43"/>
      <c r="K14" s="44" t="s">
        <v>80</v>
      </c>
    </row>
    <row r="15" ht="20.1" customHeight="1" spans="2:11">
      <c r="B15" s="22">
        <v>4</v>
      </c>
      <c r="C15" s="23"/>
      <c r="D15" s="26"/>
      <c r="E15" s="22" t="s">
        <v>85</v>
      </c>
      <c r="F15" s="23"/>
      <c r="G15" s="25">
        <v>0</v>
      </c>
      <c r="H15" s="25"/>
      <c r="I15" s="42"/>
      <c r="J15" s="43"/>
      <c r="K15" s="44" t="s">
        <v>86</v>
      </c>
    </row>
    <row r="16" ht="20.1" customHeight="1" spans="2:11">
      <c r="B16" s="22">
        <v>5</v>
      </c>
      <c r="C16" s="23"/>
      <c r="D16" s="24" t="s">
        <v>41</v>
      </c>
      <c r="E16" s="27"/>
      <c r="F16" s="27"/>
      <c r="G16" s="25">
        <v>0</v>
      </c>
      <c r="H16" s="25"/>
      <c r="I16" s="42"/>
      <c r="J16" s="43"/>
      <c r="K16" s="44"/>
    </row>
    <row r="17" ht="20.1" customHeight="1" spans="2:11">
      <c r="B17" s="22">
        <v>6</v>
      </c>
      <c r="C17" s="23"/>
      <c r="D17" s="26"/>
      <c r="E17" s="27"/>
      <c r="F17" s="27"/>
      <c r="G17" s="25">
        <v>0</v>
      </c>
      <c r="H17" s="25"/>
      <c r="I17" s="42"/>
      <c r="J17" s="43"/>
      <c r="K17" s="44"/>
    </row>
    <row r="18" ht="20.1" customHeight="1" spans="2:11">
      <c r="B18" s="22">
        <v>7</v>
      </c>
      <c r="C18" s="23"/>
      <c r="D18" s="30"/>
      <c r="E18" s="27"/>
      <c r="F18" s="27"/>
      <c r="G18" s="25">
        <v>0</v>
      </c>
      <c r="H18" s="25"/>
      <c r="I18" s="42"/>
      <c r="J18" s="43"/>
      <c r="K18" s="44"/>
    </row>
    <row r="19" ht="20.1" customHeight="1" spans="2:11">
      <c r="B19" s="19" t="s">
        <v>47</v>
      </c>
      <c r="C19" s="31"/>
      <c r="D19" s="31"/>
      <c r="E19" s="31"/>
      <c r="F19" s="20"/>
      <c r="G19" s="32">
        <f>SUM(G11:G18)</f>
        <v>144.52</v>
      </c>
      <c r="H19" s="32">
        <f>SUM(H11:H18)</f>
        <v>144.52</v>
      </c>
      <c r="I19" s="45">
        <f>SUM(I11:J18)</f>
        <v>0</v>
      </c>
      <c r="J19" s="46"/>
      <c r="K19" s="47"/>
    </row>
    <row r="20" ht="20.1" customHeight="1" spans="2:11">
      <c r="B20" s="16"/>
      <c r="C20" s="16"/>
      <c r="D20" s="16"/>
      <c r="E20" s="16"/>
      <c r="F20" s="16"/>
      <c r="G20" s="16"/>
      <c r="H20" s="16"/>
      <c r="I20" s="16"/>
      <c r="J20" s="48"/>
      <c r="K20" s="16"/>
    </row>
    <row r="21" ht="20.1" customHeight="1" spans="2:11">
      <c r="B21" s="21" t="s">
        <v>75</v>
      </c>
      <c r="C21" s="21"/>
      <c r="D21" s="21"/>
      <c r="E21" s="21"/>
      <c r="F21" s="21"/>
      <c r="G21" s="21" t="s">
        <v>87</v>
      </c>
      <c r="H21" s="21"/>
      <c r="I21" s="21"/>
      <c r="J21" s="21"/>
      <c r="K21" s="21" t="s">
        <v>88</v>
      </c>
    </row>
    <row r="22" ht="20.1" customHeight="1" spans="2:11">
      <c r="B22" s="33">
        <f>H19</f>
        <v>144.52</v>
      </c>
      <c r="C22" s="33"/>
      <c r="D22" s="33"/>
      <c r="E22" s="33"/>
      <c r="F22" s="33"/>
      <c r="G22" s="33">
        <f>I19</f>
        <v>0</v>
      </c>
      <c r="H22" s="33"/>
      <c r="I22" s="33"/>
      <c r="J22" s="33"/>
      <c r="K22" s="49">
        <f>SUM(B22:J22)</f>
        <v>144.52</v>
      </c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16"/>
      <c r="K23" s="16"/>
    </row>
    <row r="24" ht="20.1" customHeight="1" spans="2:11">
      <c r="B24" s="16" t="s">
        <v>89</v>
      </c>
      <c r="C24" s="16"/>
      <c r="D24" s="16"/>
      <c r="E24" s="16"/>
      <c r="F24" s="16" t="s">
        <v>54</v>
      </c>
      <c r="G24" s="16" t="s">
        <v>90</v>
      </c>
      <c r="H24" s="16"/>
      <c r="I24" s="16"/>
      <c r="J24" s="16" t="s">
        <v>56</v>
      </c>
      <c r="K24" s="16"/>
    </row>
    <row r="27" ht="18.75" spans="1:11">
      <c r="A27" s="2" t="s">
        <v>91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9" ht="20.1" customHeight="1" spans="2:11">
      <c r="B29" s="4"/>
      <c r="C29" s="5"/>
      <c r="D29" s="6" t="s">
        <v>58</v>
      </c>
      <c r="E29" s="6"/>
      <c r="F29" s="7" t="s">
        <v>59</v>
      </c>
      <c r="G29" s="7"/>
      <c r="H29" s="6" t="s">
        <v>60</v>
      </c>
      <c r="I29" s="5"/>
      <c r="J29" s="7" t="s">
        <v>61</v>
      </c>
      <c r="K29" s="37"/>
    </row>
    <row r="30" ht="20.1" customHeight="1" spans="2:11">
      <c r="B30" s="8"/>
      <c r="C30" s="9"/>
      <c r="D30" s="10" t="s">
        <v>62</v>
      </c>
      <c r="E30" s="10"/>
      <c r="F30" s="11" t="s">
        <v>63</v>
      </c>
      <c r="G30" s="11"/>
      <c r="H30" s="10" t="s">
        <v>64</v>
      </c>
      <c r="I30" s="9"/>
      <c r="J30" s="11" t="s">
        <v>65</v>
      </c>
      <c r="K30" s="38"/>
    </row>
    <row r="31" ht="20.1" customHeight="1" spans="2:11">
      <c r="B31" s="8"/>
      <c r="C31" s="9"/>
      <c r="D31" s="10" t="s">
        <v>66</v>
      </c>
      <c r="E31" s="10"/>
      <c r="F31" s="11" t="s">
        <v>67</v>
      </c>
      <c r="G31" s="11"/>
      <c r="H31" s="10" t="s">
        <v>68</v>
      </c>
      <c r="I31" s="39"/>
      <c r="J31" s="11" t="s">
        <v>69</v>
      </c>
      <c r="K31" s="38"/>
    </row>
    <row r="32" ht="20.1" customHeight="1" spans="2:11">
      <c r="B32" s="12"/>
      <c r="C32" s="13"/>
      <c r="D32" s="14"/>
      <c r="E32" s="14"/>
      <c r="F32" s="15"/>
      <c r="G32" s="15"/>
      <c r="H32" s="14" t="s">
        <v>70</v>
      </c>
      <c r="I32" s="40"/>
      <c r="J32" s="15" t="s">
        <v>71</v>
      </c>
      <c r="K32" s="41"/>
    </row>
    <row r="33" ht="20.1" customHeight="1"/>
    <row r="34" ht="20.1" customHeight="1" spans="2:11">
      <c r="B34" s="27"/>
      <c r="C34" s="27"/>
      <c r="D34" s="34" t="s">
        <v>92</v>
      </c>
      <c r="E34" s="27" t="s">
        <v>93</v>
      </c>
      <c r="F34" s="27"/>
      <c r="G34" s="25" t="s">
        <v>94</v>
      </c>
      <c r="H34" s="25" t="s">
        <v>95</v>
      </c>
      <c r="I34" s="25" t="s">
        <v>47</v>
      </c>
      <c r="J34" s="25"/>
      <c r="K34" s="50" t="s">
        <v>77</v>
      </c>
    </row>
    <row r="35" ht="20.1" customHeight="1" spans="2:11">
      <c r="B35" s="27">
        <v>1</v>
      </c>
      <c r="C35" s="27"/>
      <c r="D35" s="35" t="s">
        <v>96</v>
      </c>
      <c r="E35" s="27" t="s">
        <v>97</v>
      </c>
      <c r="F35" s="27"/>
      <c r="G35" s="25">
        <v>100</v>
      </c>
      <c r="H35" s="25">
        <v>7</v>
      </c>
      <c r="I35" s="42">
        <f>G35*H35</f>
        <v>700</v>
      </c>
      <c r="J35" s="43"/>
      <c r="K35" s="51"/>
    </row>
    <row r="36" ht="20.1" customHeight="1" spans="2:11">
      <c r="B36" s="27">
        <v>2</v>
      </c>
      <c r="C36" s="27"/>
      <c r="D36" s="35" t="s">
        <v>96</v>
      </c>
      <c r="E36" s="27" t="s">
        <v>98</v>
      </c>
      <c r="F36" s="27"/>
      <c r="G36" s="25">
        <v>200</v>
      </c>
      <c r="H36" s="25">
        <v>2</v>
      </c>
      <c r="I36" s="42">
        <f t="shared" ref="I36:I37" si="0">G36*H36</f>
        <v>400</v>
      </c>
      <c r="J36" s="43"/>
      <c r="K36" s="51"/>
    </row>
    <row r="37" ht="20.1" customHeight="1" spans="2:11">
      <c r="B37" s="27">
        <v>3</v>
      </c>
      <c r="C37" s="27"/>
      <c r="D37" s="35"/>
      <c r="E37" s="27"/>
      <c r="F37" s="27"/>
      <c r="G37" s="25">
        <v>0</v>
      </c>
      <c r="H37" s="25"/>
      <c r="I37" s="42">
        <f t="shared" si="0"/>
        <v>0</v>
      </c>
      <c r="J37" s="43"/>
      <c r="K37" s="51"/>
    </row>
    <row r="38" ht="20.1" customHeight="1" spans="2:11">
      <c r="B38" s="19" t="s">
        <v>47</v>
      </c>
      <c r="C38" s="31"/>
      <c r="D38" s="31"/>
      <c r="E38" s="31"/>
      <c r="F38" s="20"/>
      <c r="G38" s="32"/>
      <c r="H38" s="32">
        <f>SUM(H20:H37)</f>
        <v>9</v>
      </c>
      <c r="I38" s="45">
        <f>SUM(I35:J37)</f>
        <v>1100</v>
      </c>
      <c r="J38" s="46"/>
      <c r="K38" s="47"/>
    </row>
    <row r="39" ht="20.1" customHeight="1" spans="2:11">
      <c r="B39" s="16" t="s">
        <v>89</v>
      </c>
      <c r="C39" s="16"/>
      <c r="D39" s="16"/>
      <c r="E39" s="16"/>
      <c r="F39" s="16" t="s">
        <v>54</v>
      </c>
      <c r="G39" s="16" t="s">
        <v>90</v>
      </c>
      <c r="H39" s="16"/>
      <c r="I39" s="16"/>
      <c r="J39" s="16" t="s">
        <v>56</v>
      </c>
      <c r="K39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F19"/>
    <mergeCell ref="I19:J19"/>
    <mergeCell ref="B21:F21"/>
    <mergeCell ref="G21:J21"/>
    <mergeCell ref="B22:F22"/>
    <mergeCell ref="G22:J22"/>
    <mergeCell ref="A27:K27"/>
    <mergeCell ref="F29:G29"/>
    <mergeCell ref="J29:K29"/>
    <mergeCell ref="F30:G30"/>
    <mergeCell ref="J30:K30"/>
    <mergeCell ref="F31:G31"/>
    <mergeCell ref="J31:K31"/>
    <mergeCell ref="J32:K32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  <mergeCell ref="D11:D15"/>
    <mergeCell ref="D16:D18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2019-02-27T05:30:26Z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