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8370"/>
  </bookViews>
  <sheets>
    <sheet name="广州维多利酒店" sheetId="13" r:id="rId1"/>
  </sheets>
  <calcPr calcId="144525" concurrentCalc="0"/>
</workbook>
</file>

<file path=xl/calcChain.xml><?xml version="1.0" encoding="utf-8"?>
<calcChain xmlns="http://schemas.openxmlformats.org/spreadsheetml/2006/main">
  <c r="I27" i="13"/>
  <c r="I26"/>
  <c r="I25"/>
  <c r="I24"/>
  <c r="I23"/>
  <c r="I22"/>
  <c r="I21"/>
  <c r="I20"/>
  <c r="I19"/>
  <c r="I18"/>
  <c r="I17"/>
  <c r="I16"/>
  <c r="I15"/>
  <c r="I14"/>
  <c r="I12"/>
  <c r="I11"/>
  <c r="I10"/>
  <c r="I9"/>
</calcChain>
</file>

<file path=xl/sharedStrings.xml><?xml version="1.0" encoding="utf-8"?>
<sst xmlns="http://schemas.openxmlformats.org/spreadsheetml/2006/main" count="65" uniqueCount="48">
  <si>
    <t>报价人</t>
  </si>
  <si>
    <t>中国康辉旅行社集团有限责任公司
China Comfort Travel Group</t>
  </si>
  <si>
    <t>报价时间</t>
  </si>
  <si>
    <t>2017.09.27</t>
  </si>
  <si>
    <t>时间:</t>
  </si>
  <si>
    <t>2017年11月09日-11月10日</t>
  </si>
  <si>
    <t>地点：</t>
  </si>
  <si>
    <t xml:space="preserve">                                      广州维多利酒店（广州 天河区 黄埔大道西106号(奥园大厦旁)）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</si>
  <si>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</si>
  <si>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</si>
  <si>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</si>
  <si>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</si>
  <si>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</si>
  <si>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</si>
  <si>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</si>
  <si>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</si>
  <si>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</si>
  <si>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</si>
  <si>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</si>
  <si>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</si>
  <si>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</si>
  <si>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</si>
  <si>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</si>
  <si>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</si>
  <si>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</si>
  <si>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</si>
  <si>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 xml:space="preserve">物料制作
</t>
  </si>
  <si>
    <t>视频制作</t>
  </si>
  <si>
    <t>次</t>
  </si>
  <si>
    <t>物料制作</t>
  </si>
  <si>
    <t>物料合计Total</t>
  </si>
  <si>
    <t>用餐</t>
  </si>
  <si>
    <t>酒水购买</t>
  </si>
  <si>
    <t>人</t>
  </si>
  <si>
    <t>围桌晚宴</t>
  </si>
  <si>
    <t>桌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</si>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</sst>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;&quot;￥&quot;\-#,##0.00"/>
    <numFmt numFmtId="177" formatCode="0_ "/>
    <numFmt numFmtId="178" formatCode="_-\¥\ * #,##0.00_-;\-\¥\ * #,##0.00_-;_-\¥\ * &quot;-&quot;??_-;_-@_-"/>
    <numFmt numFmtId="180" formatCode="\¥#,##0.00_);[Red]\(\¥#,##0.00\)"/>
  </numFmts>
  <fonts count="10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/>
    </xf>
    <xf numFmtId="180" fontId="2" fillId="2" borderId="17" xfId="2" applyNumberFormat="1" applyFont="1" applyFill="1" applyBorder="1" applyAlignment="1">
      <alignment vertical="center"/>
    </xf>
    <xf numFmtId="180" fontId="2" fillId="2" borderId="10" xfId="2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vertical="center"/>
    </xf>
    <xf numFmtId="180" fontId="2" fillId="0" borderId="18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right" vertical="center" wrapText="1"/>
    </xf>
    <xf numFmtId="180" fontId="2" fillId="0" borderId="15" xfId="2" applyNumberFormat="1" applyFont="1" applyFill="1" applyBorder="1" applyAlignment="1">
      <alignment horizontal="center" vertical="center" wrapText="1"/>
    </xf>
    <xf numFmtId="0" fontId="1" fillId="4" borderId="15" xfId="2" applyNumberFormat="1" applyFont="1" applyFill="1" applyBorder="1" applyAlignment="1">
      <alignment horizontal="center" vertical="center"/>
    </xf>
    <xf numFmtId="176" fontId="5" fillId="4" borderId="15" xfId="2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  <xf numFmtId="180" fontId="2" fillId="6" borderId="17" xfId="2" applyNumberFormat="1" applyFont="1" applyFill="1" applyBorder="1" applyAlignment="1">
      <alignment horizontal="center" vertical="center"/>
    </xf>
    <xf numFmtId="180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76" fontId="2" fillId="6" borderId="10" xfId="0" applyNumberFormat="1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176" fontId="6" fillId="7" borderId="2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8" borderId="15" xfId="0" applyNumberFormat="1" applyFont="1" applyFill="1" applyBorder="1" applyAlignment="1">
      <alignment horizontal="right" vertical="center"/>
    </xf>
    <xf numFmtId="180" fontId="1" fillId="0" borderId="28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right" vertical="center"/>
    </xf>
    <xf numFmtId="180" fontId="2" fillId="2" borderId="28" xfId="0" applyNumberFormat="1" applyFont="1" applyFill="1" applyBorder="1" applyAlignment="1">
      <alignment horizontal="center" vertical="center"/>
    </xf>
    <xf numFmtId="180" fontId="1" fillId="0" borderId="28" xfId="0" applyNumberFormat="1" applyFont="1" applyFill="1" applyBorder="1" applyAlignment="1">
      <alignment horizontal="center" vertical="center" wrapText="1"/>
    </xf>
    <xf numFmtId="180" fontId="1" fillId="0" borderId="29" xfId="0" applyNumberFormat="1" applyFont="1" applyFill="1" applyBorder="1" applyAlignment="1">
      <alignment horizontal="left" vertical="center"/>
    </xf>
    <xf numFmtId="176" fontId="7" fillId="4" borderId="15" xfId="0" applyNumberFormat="1" applyFont="1" applyFill="1" applyBorder="1" applyAlignment="1">
      <alignment horizontal="right" vertical="center"/>
    </xf>
    <xf numFmtId="180" fontId="2" fillId="4" borderId="28" xfId="0" applyNumberFormat="1" applyFont="1" applyFill="1" applyBorder="1" applyAlignment="1">
      <alignment horizontal="center" vertical="center"/>
    </xf>
    <xf numFmtId="176" fontId="2" fillId="5" borderId="15" xfId="1" applyNumberFormat="1" applyFont="1" applyFill="1" applyBorder="1" applyAlignment="1">
      <alignment horizontal="right" vertical="center"/>
    </xf>
    <xf numFmtId="180" fontId="2" fillId="5" borderId="28" xfId="0" applyNumberFormat="1" applyFont="1" applyFill="1" applyBorder="1" applyAlignment="1">
      <alignment horizontal="center" vertical="center"/>
    </xf>
    <xf numFmtId="176" fontId="2" fillId="6" borderId="15" xfId="1" applyNumberFormat="1" applyFont="1" applyFill="1" applyBorder="1" applyAlignment="1">
      <alignment horizontal="right" vertical="center"/>
    </xf>
    <xf numFmtId="180" fontId="2" fillId="6" borderId="28" xfId="0" applyNumberFormat="1" applyFont="1" applyFill="1" applyBorder="1" applyAlignment="1">
      <alignment horizontal="center" vertical="center"/>
    </xf>
    <xf numFmtId="176" fontId="6" fillId="7" borderId="22" xfId="1" applyNumberFormat="1" applyFont="1" applyFill="1" applyBorder="1" applyAlignment="1">
      <alignment horizontal="center" vertical="center"/>
    </xf>
    <xf numFmtId="180" fontId="6" fillId="7" borderId="3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24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80" fontId="1" fillId="0" borderId="9" xfId="2" applyNumberFormat="1" applyFont="1" applyFill="1" applyBorder="1" applyAlignment="1">
      <alignment horizontal="center" vertical="center" wrapText="1"/>
    </xf>
    <xf numFmtId="180" fontId="1" fillId="0" borderId="11" xfId="2" applyNumberFormat="1" applyFont="1" applyFill="1" applyBorder="1" applyAlignment="1">
      <alignment horizontal="center" vertical="center"/>
    </xf>
    <xf numFmtId="180" fontId="3" fillId="4" borderId="9" xfId="2" applyNumberFormat="1" applyFont="1" applyFill="1" applyBorder="1" applyAlignment="1">
      <alignment horizontal="center" vertical="center" wrapText="1"/>
    </xf>
    <xf numFmtId="180" fontId="1" fillId="4" borderId="11" xfId="2" applyNumberFormat="1" applyFont="1" applyFill="1" applyBorder="1" applyAlignment="1">
      <alignment horizontal="center" vertical="center"/>
    </xf>
    <xf numFmtId="180" fontId="3" fillId="4" borderId="15" xfId="2" applyNumberFormat="1" applyFont="1" applyFill="1" applyBorder="1" applyAlignment="1">
      <alignment horizontal="center" vertical="center" wrapText="1"/>
    </xf>
    <xf numFmtId="180" fontId="2" fillId="2" borderId="17" xfId="2" applyNumberFormat="1" applyFont="1" applyFill="1" applyBorder="1" applyAlignment="1">
      <alignment horizontal="left" vertical="center"/>
    </xf>
    <xf numFmtId="180" fontId="2" fillId="2" borderId="10" xfId="2" applyNumberFormat="1" applyFont="1" applyFill="1" applyBorder="1" applyAlignment="1">
      <alignment horizontal="left" vertical="center"/>
    </xf>
    <xf numFmtId="176" fontId="2" fillId="2" borderId="11" xfId="2" applyNumberFormat="1" applyFont="1" applyFill="1" applyBorder="1" applyAlignment="1">
      <alignment horizontal="left" vertical="center"/>
    </xf>
    <xf numFmtId="180" fontId="1" fillId="4" borderId="9" xfId="2" applyNumberFormat="1" applyFont="1" applyFill="1" applyBorder="1" applyAlignment="1">
      <alignment horizontal="center" vertical="center" wrapText="1"/>
    </xf>
    <xf numFmtId="180" fontId="1" fillId="4" borderId="11" xfId="2" applyNumberFormat="1" applyFont="1" applyFill="1" applyBorder="1" applyAlignment="1">
      <alignment horizontal="center" vertical="center" wrapText="1"/>
    </xf>
    <xf numFmtId="180" fontId="1" fillId="4" borderId="15" xfId="2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80" fontId="2" fillId="0" borderId="18" xfId="2" applyNumberFormat="1" applyFont="1" applyFill="1" applyBorder="1" applyAlignment="1">
      <alignment horizontal="center" vertical="center" wrapText="1"/>
    </xf>
    <xf numFmtId="180" fontId="2" fillId="0" borderId="19" xfId="2" applyNumberFormat="1" applyFont="1" applyFill="1" applyBorder="1" applyAlignment="1">
      <alignment horizontal="center" vertical="center" wrapText="1"/>
    </xf>
    <xf numFmtId="180" fontId="2" fillId="4" borderId="17" xfId="2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I12" sqref="I12:I14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spans="1:10" ht="33.950000000000003" customHeight="1">
      <c r="A1" s="2" t="s">
        <v>0</v>
      </c>
      <c r="B1" s="50" t="s">
        <v>1</v>
      </c>
      <c r="C1" s="50"/>
      <c r="D1" s="2"/>
      <c r="E1" s="2"/>
      <c r="F1" s="2"/>
      <c r="G1" s="2"/>
      <c r="H1" s="3"/>
      <c r="I1" s="3"/>
      <c r="J1" s="2"/>
    </row>
    <row r="2" spans="1:10" ht="18" customHeight="1">
      <c r="A2" s="2" t="s">
        <v>2</v>
      </c>
      <c r="B2" s="51" t="s">
        <v>3</v>
      </c>
      <c r="C2" s="52"/>
      <c r="D2" s="2"/>
      <c r="E2" s="2"/>
      <c r="F2" s="2"/>
      <c r="G2" s="2"/>
      <c r="H2" s="3"/>
      <c r="I2" s="3"/>
      <c r="J2" s="2"/>
    </row>
    <row r="3" spans="1:10" ht="18" customHeight="1">
      <c r="A3" s="4" t="s">
        <v>4</v>
      </c>
      <c r="B3" s="53" t="s">
        <v>5</v>
      </c>
      <c r="C3" s="53"/>
      <c r="D3" s="5"/>
      <c r="E3" s="5"/>
      <c r="F3" s="5"/>
      <c r="G3" s="5"/>
      <c r="H3" s="6"/>
      <c r="I3" s="6"/>
      <c r="J3" s="35"/>
    </row>
    <row r="4" spans="1:10" ht="18" customHeight="1">
      <c r="A4" s="4" t="s">
        <v>6</v>
      </c>
      <c r="B4" s="54" t="s">
        <v>7</v>
      </c>
      <c r="C4" s="54"/>
      <c r="D4" s="4"/>
      <c r="E4" s="4"/>
      <c r="F4" s="4"/>
      <c r="G4" s="4"/>
      <c r="H4" s="6"/>
      <c r="I4" s="6"/>
      <c r="J4" s="4"/>
    </row>
    <row r="5" spans="1:10" ht="18" customHeight="1">
      <c r="A5" s="4" t="s">
        <v>8</v>
      </c>
      <c r="B5" s="55" t="s">
        <v>9</v>
      </c>
      <c r="C5" s="55"/>
      <c r="D5" s="4"/>
      <c r="E5" s="4"/>
      <c r="F5" s="4"/>
      <c r="G5" s="4"/>
      <c r="H5" s="6"/>
      <c r="I5" s="6"/>
      <c r="J5" s="4"/>
    </row>
    <row r="6" spans="1:10" ht="15">
      <c r="A6" s="87" t="s">
        <v>10</v>
      </c>
      <c r="B6" s="88"/>
      <c r="C6" s="89"/>
      <c r="D6" s="56" t="s">
        <v>11</v>
      </c>
      <c r="E6" s="57"/>
      <c r="F6" s="57"/>
      <c r="G6" s="57"/>
      <c r="H6" s="58"/>
      <c r="I6" s="59"/>
      <c r="J6" s="84" t="s">
        <v>12</v>
      </c>
    </row>
    <row r="7" spans="1:10" ht="15">
      <c r="A7" s="90"/>
      <c r="B7" s="91"/>
      <c r="C7" s="92"/>
      <c r="D7" s="60" t="s">
        <v>13</v>
      </c>
      <c r="E7" s="61"/>
      <c r="F7" s="61"/>
      <c r="G7" s="62"/>
      <c r="H7" s="63" t="s">
        <v>14</v>
      </c>
      <c r="I7" s="64"/>
      <c r="J7" s="85"/>
    </row>
    <row r="8" spans="1:10" ht="15">
      <c r="A8" s="93"/>
      <c r="B8" s="94"/>
      <c r="C8" s="95"/>
      <c r="D8" s="7" t="s">
        <v>15</v>
      </c>
      <c r="E8" s="7" t="s">
        <v>16</v>
      </c>
      <c r="F8" s="7" t="s">
        <v>15</v>
      </c>
      <c r="G8" s="7" t="s">
        <v>17</v>
      </c>
      <c r="H8" s="8" t="s">
        <v>18</v>
      </c>
      <c r="I8" s="8" t="s">
        <v>19</v>
      </c>
      <c r="J8" s="86"/>
    </row>
    <row r="9" spans="1:10" ht="16.5">
      <c r="A9" s="79" t="s">
        <v>20</v>
      </c>
      <c r="B9" s="65" t="s">
        <v>21</v>
      </c>
      <c r="C9" s="66"/>
      <c r="D9" s="9"/>
      <c r="E9" s="10" t="s">
        <v>22</v>
      </c>
      <c r="F9" s="10"/>
      <c r="G9" s="10" t="s">
        <v>23</v>
      </c>
      <c r="H9" s="11"/>
      <c r="I9" s="36">
        <f>D9*F9*H9</f>
        <v>0</v>
      </c>
      <c r="J9" s="37"/>
    </row>
    <row r="10" spans="1:10" ht="16.5">
      <c r="A10" s="80"/>
      <c r="B10" s="65" t="s">
        <v>24</v>
      </c>
      <c r="C10" s="66"/>
      <c r="D10" s="9"/>
      <c r="E10" s="10" t="s">
        <v>22</v>
      </c>
      <c r="F10" s="10"/>
      <c r="G10" s="10" t="s">
        <v>23</v>
      </c>
      <c r="H10" s="11"/>
      <c r="I10" s="36">
        <f>H10*D10*F10</f>
        <v>0</v>
      </c>
      <c r="J10" s="37"/>
    </row>
    <row r="11" spans="1:10" ht="15">
      <c r="A11" s="12" t="s">
        <v>25</v>
      </c>
      <c r="B11" s="13"/>
      <c r="C11" s="13"/>
      <c r="D11" s="13"/>
      <c r="E11" s="13"/>
      <c r="F11" s="13"/>
      <c r="G11" s="13"/>
      <c r="H11" s="14"/>
      <c r="I11" s="38">
        <f>SUM(I9:I10)</f>
        <v>0</v>
      </c>
      <c r="J11" s="39"/>
    </row>
    <row r="12" spans="1:10" ht="15.95" customHeight="1">
      <c r="A12" s="15" t="s">
        <v>26</v>
      </c>
      <c r="B12" s="67" t="s">
        <v>27</v>
      </c>
      <c r="C12" s="68"/>
      <c r="D12" s="16">
        <v>1</v>
      </c>
      <c r="E12" s="17" t="s">
        <v>22</v>
      </c>
      <c r="F12" s="18">
        <v>1</v>
      </c>
      <c r="G12" s="17" t="s">
        <v>28</v>
      </c>
      <c r="H12" s="19">
        <v>200000</v>
      </c>
      <c r="I12" s="36">
        <f>H12*F12*D12</f>
        <v>200000</v>
      </c>
      <c r="J12" s="40"/>
    </row>
    <row r="13" spans="1:10" ht="15.95" customHeight="1">
      <c r="A13" s="20"/>
      <c r="B13" s="69" t="s">
        <v>29</v>
      </c>
      <c r="C13" s="69"/>
      <c r="D13" s="16">
        <v>1</v>
      </c>
      <c r="E13" s="17" t="s">
        <v>22</v>
      </c>
      <c r="F13" s="18">
        <v>1</v>
      </c>
      <c r="G13" s="17" t="s">
        <v>28</v>
      </c>
      <c r="H13" s="19">
        <v>8000</v>
      </c>
      <c r="I13" s="36">
        <v>8000</v>
      </c>
      <c r="J13" s="40"/>
    </row>
    <row r="14" spans="1:10" ht="15">
      <c r="A14" s="70" t="s">
        <v>30</v>
      </c>
      <c r="B14" s="71"/>
      <c r="C14" s="71"/>
      <c r="D14" s="71"/>
      <c r="E14" s="71"/>
      <c r="F14" s="71"/>
      <c r="G14" s="71"/>
      <c r="H14" s="72"/>
      <c r="I14" s="38">
        <f>SUM(I12:I13)</f>
        <v>208000</v>
      </c>
      <c r="J14" s="39"/>
    </row>
    <row r="15" spans="1:10" ht="15.95" customHeight="1">
      <c r="A15" s="81" t="s">
        <v>31</v>
      </c>
      <c r="B15" s="73" t="s">
        <v>32</v>
      </c>
      <c r="C15" s="74"/>
      <c r="D15" s="16">
        <v>8</v>
      </c>
      <c r="E15" s="17" t="s">
        <v>33</v>
      </c>
      <c r="F15" s="18">
        <v>1</v>
      </c>
      <c r="G15" s="17" t="s">
        <v>28</v>
      </c>
      <c r="H15" s="19">
        <v>58</v>
      </c>
      <c r="I15" s="36">
        <f>H15*F15*D15</f>
        <v>464</v>
      </c>
      <c r="J15" s="40"/>
    </row>
    <row r="16" spans="1:10" ht="16.5">
      <c r="A16" s="82"/>
      <c r="B16" s="65" t="s">
        <v>34</v>
      </c>
      <c r="C16" s="66"/>
      <c r="D16" s="16"/>
      <c r="E16" s="17" t="s">
        <v>35</v>
      </c>
      <c r="F16" s="18">
        <v>1</v>
      </c>
      <c r="G16" s="10" t="s">
        <v>28</v>
      </c>
      <c r="H16" s="19"/>
      <c r="I16" s="36">
        <f>H16*F16*D16</f>
        <v>0</v>
      </c>
      <c r="J16" s="41"/>
    </row>
    <row r="17" spans="1:10" ht="15">
      <c r="A17" s="70" t="s">
        <v>36</v>
      </c>
      <c r="B17" s="71"/>
      <c r="C17" s="71"/>
      <c r="D17" s="71"/>
      <c r="E17" s="71"/>
      <c r="F17" s="71"/>
      <c r="G17" s="71"/>
      <c r="H17" s="72"/>
      <c r="I17" s="38">
        <f>SUM(I15:I16)</f>
        <v>464</v>
      </c>
      <c r="J17" s="39"/>
    </row>
    <row r="18" spans="1:10" ht="16.5">
      <c r="A18" s="83" t="s">
        <v>37</v>
      </c>
      <c r="B18" s="75" t="s">
        <v>38</v>
      </c>
      <c r="C18" s="75"/>
      <c r="D18" s="21">
        <v>1</v>
      </c>
      <c r="E18" s="21" t="s">
        <v>33</v>
      </c>
      <c r="F18" s="21">
        <v>3</v>
      </c>
      <c r="G18" s="21" t="s">
        <v>28</v>
      </c>
      <c r="H18" s="22">
        <v>50</v>
      </c>
      <c r="I18" s="42">
        <f>F18*D18*H18</f>
        <v>150</v>
      </c>
      <c r="J18" s="43"/>
    </row>
    <row r="19" spans="1:10" ht="16.5">
      <c r="A19" s="83"/>
      <c r="B19" s="75" t="s">
        <v>39</v>
      </c>
      <c r="C19" s="75"/>
      <c r="D19" s="21">
        <v>1</v>
      </c>
      <c r="E19" s="21" t="s">
        <v>33</v>
      </c>
      <c r="F19" s="21">
        <v>2</v>
      </c>
      <c r="G19" s="21" t="s">
        <v>28</v>
      </c>
      <c r="H19" s="22">
        <v>1500</v>
      </c>
      <c r="I19" s="42">
        <f t="shared" ref="I19:I21" si="0">H19*F19*D19</f>
        <v>3000</v>
      </c>
      <c r="J19" s="43"/>
    </row>
    <row r="20" spans="1:10" ht="16.5">
      <c r="A20" s="83"/>
      <c r="B20" s="75" t="s">
        <v>40</v>
      </c>
      <c r="C20" s="75"/>
      <c r="D20" s="21">
        <v>1</v>
      </c>
      <c r="E20" s="21" t="s">
        <v>33</v>
      </c>
      <c r="F20" s="21">
        <v>3</v>
      </c>
      <c r="G20" s="21" t="s">
        <v>28</v>
      </c>
      <c r="H20" s="22">
        <v>500</v>
      </c>
      <c r="I20" s="42">
        <f t="shared" si="0"/>
        <v>1500</v>
      </c>
      <c r="J20" s="43"/>
    </row>
    <row r="21" spans="1:10" ht="16.5">
      <c r="A21" s="83"/>
      <c r="B21" s="75" t="s">
        <v>37</v>
      </c>
      <c r="C21" s="75"/>
      <c r="D21" s="21">
        <v>1</v>
      </c>
      <c r="E21" s="21" t="s">
        <v>33</v>
      </c>
      <c r="F21" s="21">
        <v>3</v>
      </c>
      <c r="G21" s="21" t="s">
        <v>28</v>
      </c>
      <c r="H21" s="22">
        <v>500</v>
      </c>
      <c r="I21" s="42">
        <f t="shared" si="0"/>
        <v>1500</v>
      </c>
      <c r="J21" s="43"/>
    </row>
    <row r="22" spans="1:10" ht="15">
      <c r="A22" s="70" t="s">
        <v>41</v>
      </c>
      <c r="B22" s="71"/>
      <c r="C22" s="71"/>
      <c r="D22" s="71"/>
      <c r="E22" s="71"/>
      <c r="F22" s="71"/>
      <c r="G22" s="71"/>
      <c r="H22" s="72"/>
      <c r="I22" s="38">
        <f>SUM(I18:I21)</f>
        <v>6150</v>
      </c>
      <c r="J22" s="39"/>
    </row>
    <row r="23" spans="1:10" ht="15">
      <c r="A23" s="23" t="s">
        <v>42</v>
      </c>
      <c r="B23" s="24"/>
      <c r="C23" s="24"/>
      <c r="D23" s="24"/>
      <c r="E23" s="24"/>
      <c r="F23" s="24"/>
      <c r="G23" s="24"/>
      <c r="H23" s="25"/>
      <c r="I23" s="44">
        <f>SUM(I14,I17,I22)</f>
        <v>214614</v>
      </c>
      <c r="J23" s="45"/>
    </row>
    <row r="24" spans="1:10" ht="15">
      <c r="A24" s="23" t="s">
        <v>43</v>
      </c>
      <c r="B24" s="24"/>
      <c r="C24" s="24"/>
      <c r="D24" s="24"/>
      <c r="E24" s="24"/>
      <c r="F24" s="24"/>
      <c r="G24" s="24"/>
      <c r="H24" s="26"/>
      <c r="I24" s="44">
        <f>I23*0.1</f>
        <v>21461.4</v>
      </c>
      <c r="J24" s="45"/>
    </row>
    <row r="25" spans="1:10" ht="15">
      <c r="A25" s="23" t="s">
        <v>44</v>
      </c>
      <c r="B25" s="24"/>
      <c r="C25" s="24"/>
      <c r="D25" s="24"/>
      <c r="E25" s="24"/>
      <c r="F25" s="24"/>
      <c r="G25" s="24"/>
      <c r="H25" s="26"/>
      <c r="I25" s="44">
        <f>SUM(I23:I24)</f>
        <v>236075.4</v>
      </c>
      <c r="J25" s="45"/>
    </row>
    <row r="26" spans="1:10" ht="15">
      <c r="A26" s="27" t="s">
        <v>45</v>
      </c>
      <c r="B26" s="28"/>
      <c r="C26" s="28"/>
      <c r="D26" s="29"/>
      <c r="E26" s="30"/>
      <c r="F26" s="30"/>
      <c r="G26" s="30"/>
      <c r="H26" s="31"/>
      <c r="I26" s="46">
        <f>I25*0.06</f>
        <v>14164.523999999999</v>
      </c>
      <c r="J26" s="47"/>
    </row>
    <row r="27" spans="1:10" ht="21">
      <c r="A27" s="76" t="s">
        <v>46</v>
      </c>
      <c r="B27" s="77"/>
      <c r="C27" s="78"/>
      <c r="D27" s="32"/>
      <c r="E27" s="33"/>
      <c r="F27" s="33"/>
      <c r="G27" s="33"/>
      <c r="H27" s="34"/>
      <c r="I27" s="48">
        <f>SUM(I25:I26)</f>
        <v>250239.924</v>
      </c>
      <c r="J27" s="49"/>
    </row>
    <row r="29" spans="1:10">
      <c r="A29" t="s">
        <v>47</v>
      </c>
    </row>
  </sheetData>
  <mergeCells count="27">
    <mergeCell ref="J6:J8"/>
    <mergeCell ref="A6:C8"/>
    <mergeCell ref="A22:H22"/>
    <mergeCell ref="A27:C27"/>
    <mergeCell ref="A9:A10"/>
    <mergeCell ref="A15:A16"/>
    <mergeCell ref="A18:A21"/>
    <mergeCell ref="A17:H17"/>
    <mergeCell ref="B18:C18"/>
    <mergeCell ref="B19:C19"/>
    <mergeCell ref="B20:C20"/>
    <mergeCell ref="B21:C21"/>
    <mergeCell ref="B12:C12"/>
    <mergeCell ref="B13:C13"/>
    <mergeCell ref="A14:H14"/>
    <mergeCell ref="B15:C15"/>
    <mergeCell ref="B16:C16"/>
    <mergeCell ref="D6:I6"/>
    <mergeCell ref="D7:G7"/>
    <mergeCell ref="H7:I7"/>
    <mergeCell ref="B9:C9"/>
    <mergeCell ref="B10:C10"/>
    <mergeCell ref="B1:C1"/>
    <mergeCell ref="B2:C2"/>
    <mergeCell ref="B3:C3"/>
    <mergeCell ref="B4:C4"/>
    <mergeCell ref="B5:C5"/>
  </mergeCells>
  <phoneticPr fontId="9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广州维多利酒店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Administrator</cp:lastModifiedBy>
  <dcterms:created xsi:type="dcterms:W3CDTF">2016-03-25T07:47:00Z</dcterms:created>
  <dcterms:modified xsi:type="dcterms:W3CDTF">2017-11-29T06:00:57Z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