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北戴河" sheetId="3" r:id="rId1"/>
  </sheets>
  <calcPr calcId="144525"/>
</workbook>
</file>

<file path=xl/sharedStrings.xml><?xml version="1.0" encoding="utf-8"?>
<sst xmlns="http://schemas.openxmlformats.org/spreadsheetml/2006/main" count="119" uniqueCount="78">
  <si>
    <t>Both in EN &amp; CN</t>
  </si>
  <si>
    <t xml:space="preserve">Project Name: </t>
  </si>
  <si>
    <r>
      <rPr>
        <sz val="11"/>
        <color rgb="FF000000"/>
        <rFont val="宋体"/>
        <charset val="134"/>
      </rPr>
      <t>华晨宝马公司质量部</t>
    </r>
    <r>
      <rPr>
        <sz val="11"/>
        <color rgb="FF000000"/>
        <rFont val="BMWTypeCondensedRegular"/>
        <charset val="134"/>
      </rPr>
      <t>BBA-Q 9</t>
    </r>
    <r>
      <rPr>
        <sz val="11"/>
        <color rgb="FF000000"/>
        <rFont val="宋体"/>
        <charset val="134"/>
      </rPr>
      <t>月团建</t>
    </r>
  </si>
  <si>
    <t>Project Date:</t>
  </si>
  <si>
    <t>2019.9.6-2019.9.7</t>
  </si>
  <si>
    <t>Quotation Date:</t>
  </si>
  <si>
    <t>2019.10.8</t>
  </si>
  <si>
    <t>Quotation Version:</t>
  </si>
  <si>
    <r>
      <rPr>
        <b/>
        <sz val="11"/>
        <color indexed="8"/>
        <rFont val="BMW Group Condensed"/>
        <charset val="134"/>
      </rPr>
      <t xml:space="preserve">Agency Name:Comfort international M.I.C.E. service CO.,LTD / </t>
    </r>
    <r>
      <rPr>
        <b/>
        <sz val="11"/>
        <color indexed="8"/>
        <rFont val="宋体"/>
        <charset val="134"/>
      </rPr>
      <t>康辉集团北京国际会议展览有限公司</t>
    </r>
  </si>
  <si>
    <r>
      <rPr>
        <b/>
        <sz val="11"/>
        <color indexed="8"/>
        <rFont val="BMW Group Condensed"/>
        <charset val="134"/>
      </rPr>
      <t>Agency Address:Rm.1510 Ruichen Int'l center,NO.13 Nongzhanguan south road, Chaoyang district,Beijing.</t>
    </r>
    <r>
      <rPr>
        <b/>
        <sz val="11"/>
        <color indexed="8"/>
        <rFont val="宋体"/>
        <charset val="134"/>
      </rPr>
      <t>北京市朝阳区农展馆南路</t>
    </r>
    <r>
      <rPr>
        <b/>
        <sz val="11"/>
        <color indexed="8"/>
        <rFont val="BMW Group Condensed"/>
        <charset val="134"/>
      </rPr>
      <t>13</t>
    </r>
    <r>
      <rPr>
        <b/>
        <sz val="11"/>
        <color indexed="8"/>
        <rFont val="宋体"/>
        <charset val="134"/>
      </rPr>
      <t>号瑞辰国际中心</t>
    </r>
    <r>
      <rPr>
        <b/>
        <sz val="11"/>
        <color indexed="8"/>
        <rFont val="BMW Group Condensed"/>
        <charset val="134"/>
      </rPr>
      <t>1510</t>
    </r>
  </si>
  <si>
    <t>Contact Info (Name/E-mail/MP):</t>
  </si>
  <si>
    <t>Item
项目</t>
  </si>
  <si>
    <t>Budget(RMB)
预算（人民币）</t>
  </si>
  <si>
    <t>Remark
备注</t>
  </si>
  <si>
    <t>Description
描述</t>
  </si>
  <si>
    <t>A</t>
  </si>
  <si>
    <t>Insurance
保险</t>
  </si>
  <si>
    <t>B</t>
  </si>
  <si>
    <t>Transportation
交通</t>
  </si>
  <si>
    <t>C</t>
  </si>
  <si>
    <t>Accommodation 
住宿</t>
  </si>
  <si>
    <t>D</t>
  </si>
  <si>
    <t>Food &amp; Beverage
餐饮</t>
  </si>
  <si>
    <t>E</t>
  </si>
  <si>
    <t>Meeting 
会议</t>
  </si>
  <si>
    <t>F</t>
  </si>
  <si>
    <r>
      <t xml:space="preserve"> Team Building
</t>
    </r>
    <r>
      <rPr>
        <b/>
        <sz val="10"/>
        <color rgb="FF000000"/>
        <rFont val="宋体"/>
        <charset val="134"/>
      </rPr>
      <t>团建</t>
    </r>
  </si>
  <si>
    <t>G</t>
  </si>
  <si>
    <r>
      <t xml:space="preserve">Printed Matters
</t>
    </r>
    <r>
      <rPr>
        <b/>
        <sz val="10"/>
        <color rgb="FF000000"/>
        <rFont val="宋体"/>
        <charset val="134"/>
      </rPr>
      <t>印刷品</t>
    </r>
  </si>
  <si>
    <t>H</t>
  </si>
  <si>
    <t>Service Charge
服务费</t>
  </si>
  <si>
    <t>All tax inclusive, VAT normal invoice (增值税普通发票)</t>
  </si>
  <si>
    <t>I</t>
  </si>
  <si>
    <r>
      <t xml:space="preserve">Taxation expense
</t>
    </r>
    <r>
      <rPr>
        <b/>
        <sz val="10"/>
        <color rgb="FF000000"/>
        <rFont val="宋体"/>
        <charset val="134"/>
      </rPr>
      <t>税费</t>
    </r>
  </si>
  <si>
    <r>
      <t>可抵扣</t>
    </r>
    <r>
      <rPr>
        <b/>
        <sz val="10"/>
        <color rgb="FF000000"/>
        <rFont val="BMWTypeCondensedRegular"/>
        <charset val="134"/>
      </rPr>
      <t>6%</t>
    </r>
    <r>
      <rPr>
        <b/>
        <sz val="10"/>
        <color rgb="FF000000"/>
        <rFont val="宋体"/>
        <charset val="134"/>
      </rPr>
      <t>增值税，税费</t>
    </r>
  </si>
  <si>
    <t>GRAND- Total共计(Business Tax included)</t>
  </si>
  <si>
    <t>Remarks: Please note that 3rd party invoices are paid net by BBA since VAT is claimed back by your company.</t>
  </si>
  <si>
    <r>
      <rPr>
        <b/>
        <sz val="10"/>
        <color indexed="8"/>
        <rFont val="BMWTypeCondensedRegular"/>
        <charset val="134"/>
      </rPr>
      <t>DETAILS</t>
    </r>
    <r>
      <rPr>
        <b/>
        <sz val="10"/>
        <color indexed="8"/>
        <rFont val="宋体"/>
        <charset val="134"/>
      </rPr>
      <t>（</t>
    </r>
    <r>
      <rPr>
        <b/>
        <sz val="10"/>
        <color indexed="8"/>
        <rFont val="BMWTypeCondensedRegular"/>
        <charset val="134"/>
      </rPr>
      <t>3rd party invoices are paid by BBA since VAT is claimed back by CMS)</t>
    </r>
  </si>
  <si>
    <t>A . Insurance
保险</t>
  </si>
  <si>
    <t>Unit Price (RMB)
单价（人民币）</t>
  </si>
  <si>
    <t>QTY
数量</t>
  </si>
  <si>
    <t>Total Price (RMB)
总价（人民币）</t>
  </si>
  <si>
    <r>
      <rPr>
        <sz val="10"/>
        <color rgb="FF000000"/>
        <rFont val="BMWTypeCondensedRegular"/>
        <charset val="134"/>
      </rPr>
      <t xml:space="preserve">Insurance
</t>
    </r>
    <r>
      <rPr>
        <sz val="10"/>
        <color rgb="FF000000"/>
        <rFont val="宋体"/>
        <charset val="134"/>
      </rPr>
      <t>旅游意外险，</t>
    </r>
    <r>
      <rPr>
        <sz val="10"/>
        <color rgb="FF000000"/>
        <rFont val="BMWTypeCondensedRegular"/>
        <charset val="134"/>
      </rPr>
      <t xml:space="preserve">
1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BMWTypeCondensedRegular"/>
        <charset val="134"/>
      </rPr>
      <t>/2</t>
    </r>
    <r>
      <rPr>
        <sz val="10"/>
        <color rgb="FF000000"/>
        <rFont val="宋体"/>
        <charset val="134"/>
      </rPr>
      <t>日险，保额</t>
    </r>
    <r>
      <rPr>
        <sz val="10"/>
        <color rgb="FF000000"/>
        <rFont val="BMWTypeCondensedRegular"/>
        <charset val="134"/>
      </rPr>
      <t>30</t>
    </r>
    <r>
      <rPr>
        <sz val="10"/>
        <color rgb="FF000000"/>
        <rFont val="宋体"/>
        <charset val="134"/>
      </rPr>
      <t>万。</t>
    </r>
  </si>
  <si>
    <t>固定单价项。
如最终需求有别于该条目要求，视为参考价。</t>
  </si>
  <si>
    <r>
      <rPr>
        <b/>
        <sz val="10"/>
        <color rgb="FFFFFFFF"/>
        <rFont val="BMWTypeCondensedRegular"/>
        <charset val="134"/>
      </rPr>
      <t xml:space="preserve">B.  Transportation
</t>
    </r>
    <r>
      <rPr>
        <b/>
        <sz val="10"/>
        <color rgb="FFFFFFFF"/>
        <rFont val="宋体"/>
        <charset val="134"/>
      </rPr>
      <t>交通</t>
    </r>
  </si>
  <si>
    <r>
      <rPr>
        <sz val="10"/>
        <color rgb="FF000000"/>
        <rFont val="BMWTypeCondensedRegular"/>
        <charset val="134"/>
      </rPr>
      <t xml:space="preserve">Car Fee
</t>
    </r>
    <r>
      <rPr>
        <sz val="10"/>
        <color rgb="FF000000"/>
        <rFont val="宋体"/>
        <charset val="134"/>
      </rPr>
      <t>车费</t>
    </r>
  </si>
  <si>
    <t>其中含停车费，车辆加油，过路费等相关费用</t>
  </si>
  <si>
    <r>
      <rPr>
        <b/>
        <sz val="10"/>
        <color rgb="FF000000"/>
        <rFont val="BMWTypeCondensedRegular"/>
        <charset val="134"/>
      </rPr>
      <t xml:space="preserve">B.  Transportation
</t>
    </r>
    <r>
      <rPr>
        <b/>
        <sz val="10"/>
        <color rgb="FF000000"/>
        <rFont val="宋体"/>
        <charset val="134"/>
      </rPr>
      <t>交通</t>
    </r>
  </si>
  <si>
    <r>
      <rPr>
        <b/>
        <sz val="10"/>
        <color rgb="FFFFFFFF"/>
        <rFont val="BMWTypeCondensedRegular"/>
        <charset val="134"/>
      </rPr>
      <t xml:space="preserve">C. Accommodation 
</t>
    </r>
    <r>
      <rPr>
        <b/>
        <sz val="10"/>
        <color rgb="FFFFFFFF"/>
        <rFont val="宋体"/>
        <charset val="134"/>
      </rPr>
      <t>住宿</t>
    </r>
  </si>
  <si>
    <t>Hotel
酒店</t>
  </si>
  <si>
    <t>酒店名称：秦皇岛地中海酒店</t>
  </si>
  <si>
    <r>
      <rPr>
        <b/>
        <sz val="10"/>
        <color rgb="FF000000"/>
        <rFont val="BMWTypeCondensedRegular"/>
        <charset val="134"/>
      </rPr>
      <t xml:space="preserve">C. Accommodation 
</t>
    </r>
    <r>
      <rPr>
        <b/>
        <sz val="10"/>
        <color rgb="FF000000"/>
        <rFont val="宋体"/>
        <charset val="134"/>
      </rPr>
      <t>住宿</t>
    </r>
  </si>
  <si>
    <r>
      <rPr>
        <b/>
        <sz val="10"/>
        <color rgb="FFFFFFFF"/>
        <rFont val="BMWTypeCondensedRegular"/>
        <charset val="134"/>
      </rPr>
      <t xml:space="preserve">D. F&amp;B
</t>
    </r>
    <r>
      <rPr>
        <b/>
        <sz val="10"/>
        <color rgb="FFFFFFFF"/>
        <rFont val="宋体"/>
        <charset val="134"/>
      </rPr>
      <t>餐饮</t>
    </r>
  </si>
  <si>
    <t>Dinner+Lunch
晚餐+午餐</t>
  </si>
  <si>
    <t>餐费</t>
  </si>
  <si>
    <r>
      <rPr>
        <b/>
        <sz val="10"/>
        <color rgb="FF000000"/>
        <rFont val="BMWTypeCondensedRegular"/>
        <charset val="134"/>
      </rPr>
      <t xml:space="preserve">D. F&amp;B
</t>
    </r>
    <r>
      <rPr>
        <b/>
        <sz val="10"/>
        <color rgb="FF000000"/>
        <rFont val="宋体"/>
        <charset val="134"/>
      </rPr>
      <t>餐饮</t>
    </r>
  </si>
  <si>
    <r>
      <rPr>
        <b/>
        <sz val="10"/>
        <color rgb="FFFFFFFF"/>
        <rFont val="BMWTypeCondensedRegular"/>
        <charset val="134"/>
      </rPr>
      <t xml:space="preserve">E.  Meeting 
</t>
    </r>
    <r>
      <rPr>
        <b/>
        <sz val="10"/>
        <color rgb="FFFFFFFF"/>
        <rFont val="宋体"/>
        <charset val="134"/>
      </rPr>
      <t>会议</t>
    </r>
  </si>
  <si>
    <t xml:space="preserve"> </t>
  </si>
  <si>
    <t>Meeting Room Rental
会议室租赁费</t>
  </si>
  <si>
    <t>会议室场地租赁费（4小时）</t>
  </si>
  <si>
    <r>
      <rPr>
        <b/>
        <sz val="10"/>
        <color rgb="FF000000"/>
        <rFont val="BMWTypeCondensedRegular"/>
        <charset val="134"/>
      </rPr>
      <t xml:space="preserve">E.  Meeting
</t>
    </r>
    <r>
      <rPr>
        <b/>
        <sz val="10"/>
        <color rgb="FF000000"/>
        <rFont val="宋体"/>
        <charset val="134"/>
      </rPr>
      <t>会议</t>
    </r>
  </si>
  <si>
    <r>
      <t xml:space="preserve">F.  Team Building
</t>
    </r>
    <r>
      <rPr>
        <b/>
        <sz val="10"/>
        <color rgb="FFFFFFFF"/>
        <rFont val="宋体"/>
        <charset val="134"/>
      </rPr>
      <t>团建</t>
    </r>
  </si>
  <si>
    <t>Ratio
比例</t>
  </si>
  <si>
    <r>
      <t xml:space="preserve">Team Building
</t>
    </r>
    <r>
      <rPr>
        <sz val="10"/>
        <color rgb="FF000000"/>
        <rFont val="宋体"/>
        <charset val="134"/>
      </rPr>
      <t>团建</t>
    </r>
  </si>
  <si>
    <t>团建费用（饮品，食品，服装，教具）</t>
  </si>
  <si>
    <r>
      <t xml:space="preserve">F. Team Building
</t>
    </r>
    <r>
      <rPr>
        <b/>
        <sz val="10"/>
        <color rgb="FF000000"/>
        <rFont val="宋体"/>
        <charset val="134"/>
      </rPr>
      <t>团建</t>
    </r>
  </si>
  <si>
    <r>
      <t xml:space="preserve">G.  Printed Matters
</t>
    </r>
    <r>
      <rPr>
        <b/>
        <sz val="10"/>
        <color rgb="FFFFFFFF"/>
        <rFont val="宋体"/>
        <charset val="134"/>
      </rPr>
      <t>印刷品</t>
    </r>
  </si>
  <si>
    <r>
      <t>2020 Efficiency Manual
2020</t>
    </r>
    <r>
      <rPr>
        <sz val="10"/>
        <color rgb="FF000000"/>
        <rFont val="宋体"/>
        <charset val="134"/>
      </rPr>
      <t>效率手册</t>
    </r>
  </si>
  <si>
    <t>2020效率手册</t>
  </si>
  <si>
    <r>
      <t xml:space="preserve">G. Printed Matters
</t>
    </r>
    <r>
      <rPr>
        <b/>
        <sz val="10"/>
        <color rgb="FF000000"/>
        <rFont val="宋体"/>
        <charset val="134"/>
      </rPr>
      <t>印刷品</t>
    </r>
  </si>
  <si>
    <r>
      <t xml:space="preserve">H.  Service Charge
</t>
    </r>
    <r>
      <rPr>
        <b/>
        <sz val="10"/>
        <color rgb="FFFFFFFF"/>
        <rFont val="宋体"/>
        <charset val="134"/>
      </rPr>
      <t>服务费</t>
    </r>
  </si>
  <si>
    <r>
      <rPr>
        <sz val="10"/>
        <color indexed="8"/>
        <rFont val="BMWTypeCondensedRegular"/>
        <charset val="134"/>
      </rPr>
      <t xml:space="preserve">Service Charge
</t>
    </r>
    <r>
      <rPr>
        <sz val="10"/>
        <color indexed="8"/>
        <rFont val="BMW Group Condensed"/>
        <charset val="134"/>
      </rPr>
      <t>服务费</t>
    </r>
  </si>
  <si>
    <r>
      <rPr>
        <sz val="10"/>
        <color rgb="FF000000"/>
        <rFont val="宋体"/>
        <charset val="134"/>
      </rPr>
      <t>8</t>
    </r>
    <r>
      <rPr>
        <sz val="10"/>
        <color rgb="FF000000"/>
        <rFont val="BMWTypeCondensedRegular"/>
        <charset val="134"/>
      </rPr>
      <t>%</t>
    </r>
    <r>
      <rPr>
        <sz val="10"/>
        <color rgb="FF000000"/>
        <rFont val="宋体"/>
        <charset val="134"/>
      </rPr>
      <t>服务费,固定比例项。</t>
    </r>
    <r>
      <rPr>
        <b/>
        <sz val="10"/>
        <color rgb="FF000000"/>
        <rFont val="BMWTypeCondensedRegular"/>
        <charset val="134"/>
      </rPr>
      <t>All tax inclusive, VAT normal invoice (</t>
    </r>
    <r>
      <rPr>
        <b/>
        <sz val="10"/>
        <color rgb="FF000000"/>
        <rFont val="宋体"/>
        <charset val="134"/>
      </rPr>
      <t>增值税普通发票</t>
    </r>
    <r>
      <rPr>
        <b/>
        <sz val="10"/>
        <color rgb="FF000000"/>
        <rFont val="BMWTypeCondensedRegular"/>
        <charset val="134"/>
      </rPr>
      <t>)</t>
    </r>
  </si>
  <si>
    <r>
      <t xml:space="preserve">H. Service Charge
</t>
    </r>
    <r>
      <rPr>
        <b/>
        <sz val="10"/>
        <color rgb="FF000000"/>
        <rFont val="宋体"/>
        <charset val="134"/>
      </rPr>
      <t>服务费</t>
    </r>
  </si>
  <si>
    <r>
      <t xml:space="preserve">I.  Taxation expense
</t>
    </r>
    <r>
      <rPr>
        <b/>
        <sz val="10"/>
        <color rgb="FFFFFFFF"/>
        <rFont val="宋体"/>
        <charset val="134"/>
      </rPr>
      <t>税费</t>
    </r>
  </si>
  <si>
    <r>
      <t xml:space="preserve">Taxation expense
</t>
    </r>
    <r>
      <rPr>
        <sz val="10"/>
        <color rgb="FF000000"/>
        <rFont val="宋体"/>
        <charset val="134"/>
      </rPr>
      <t>税费</t>
    </r>
  </si>
  <si>
    <t>可抵扣6%增值税，税费</t>
  </si>
  <si>
    <r>
      <t xml:space="preserve">I. Taxation expense
</t>
    </r>
    <r>
      <rPr>
        <b/>
        <sz val="10"/>
        <color rgb="FF000000"/>
        <rFont val="宋体"/>
        <charset val="134"/>
      </rPr>
      <t>税费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</si>
</sst>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[$€-2]\ #,##0"/>
    <numFmt numFmtId="178" formatCode="0_);[Red]\(0\)"/>
  </numFmts>
  <fonts count="47">
    <font>
      <sz val="11"/>
      <color theme="1"/>
      <name val="宋体"/>
      <charset val="134"/>
      <scheme val="minor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1"/>
      <color indexed="8"/>
      <name val="BMW Group Condensed"/>
      <charset val="134"/>
    </font>
    <font>
      <sz val="11"/>
      <color rgb="FF000000"/>
      <name val="宋体"/>
      <charset val="134"/>
    </font>
    <font>
      <sz val="11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b/>
      <sz val="10"/>
      <name val="BMWTypeCondensedRegular"/>
      <charset val="134"/>
    </font>
    <font>
      <b/>
      <sz val="10"/>
      <color rgb="FFC00000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  <font>
      <sz val="10"/>
      <color indexed="8"/>
      <name val="BMW Group Condensed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6" fillId="2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37" fillId="17" borderId="16" applyNumberFormat="0" applyAlignment="0" applyProtection="0">
      <alignment vertical="center"/>
    </xf>
    <xf numFmtId="0" fontId="41" fillId="34" borderId="19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177" fontId="21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Fill="1" applyAlignment="1"/>
    <xf numFmtId="0" fontId="0" fillId="2" borderId="0" xfId="0" applyFill="1" applyAlignment="1"/>
    <xf numFmtId="176" fontId="0" fillId="0" borderId="0" xfId="0" applyNumberFormat="1" applyFill="1" applyAlignment="1"/>
    <xf numFmtId="177" fontId="1" fillId="2" borderId="1" xfId="54" applyFont="1" applyFill="1" applyBorder="1" applyAlignment="1">
      <alignment horizontal="left" vertical="center"/>
    </xf>
    <xf numFmtId="177" fontId="2" fillId="2" borderId="2" xfId="54" applyFont="1" applyFill="1" applyBorder="1" applyAlignment="1">
      <alignment horizontal="left" vertical="center"/>
    </xf>
    <xf numFmtId="176" fontId="2" fillId="2" borderId="2" xfId="54" applyNumberFormat="1" applyFont="1" applyFill="1" applyBorder="1" applyAlignment="1">
      <alignment horizontal="left" vertical="center"/>
    </xf>
    <xf numFmtId="177" fontId="2" fillId="2" borderId="3" xfId="54" applyFont="1" applyFill="1" applyBorder="1" applyAlignment="1">
      <alignment horizontal="left" vertical="center"/>
    </xf>
    <xf numFmtId="177" fontId="2" fillId="2" borderId="4" xfId="54" applyFont="1" applyFill="1" applyBorder="1" applyAlignment="1">
      <alignment horizontal="left" vertical="center"/>
    </xf>
    <xf numFmtId="177" fontId="2" fillId="2" borderId="0" xfId="54" applyFont="1" applyFill="1" applyBorder="1" applyAlignment="1">
      <alignment horizontal="left" vertical="center"/>
    </xf>
    <xf numFmtId="176" fontId="2" fillId="2" borderId="0" xfId="54" applyNumberFormat="1" applyFont="1" applyFill="1" applyBorder="1" applyAlignment="1">
      <alignment horizontal="left" vertical="center"/>
    </xf>
    <xf numFmtId="177" fontId="2" fillId="2" borderId="5" xfId="54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14" fontId="5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 wrapText="1"/>
    </xf>
    <xf numFmtId="176" fontId="5" fillId="3" borderId="0" xfId="0" applyNumberFormat="1" applyFont="1" applyFill="1" applyBorder="1" applyAlignment="1">
      <alignment vertical="center" wrapText="1"/>
    </xf>
    <xf numFmtId="178" fontId="5" fillId="3" borderId="5" xfId="0" applyNumberFormat="1" applyFont="1" applyFill="1" applyBorder="1" applyAlignment="1">
      <alignment vertical="center" wrapText="1"/>
    </xf>
    <xf numFmtId="176" fontId="5" fillId="3" borderId="0" xfId="0" applyNumberFormat="1" applyFont="1" applyFill="1" applyBorder="1" applyAlignment="1">
      <alignment vertical="center"/>
    </xf>
    <xf numFmtId="178" fontId="5" fillId="3" borderId="5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176" fontId="5" fillId="3" borderId="6" xfId="0" applyNumberFormat="1" applyFont="1" applyFill="1" applyBorder="1" applyAlignment="1">
      <alignment vertical="center" wrapText="1"/>
    </xf>
    <xf numFmtId="178" fontId="5" fillId="3" borderId="7" xfId="0" applyNumberFormat="1" applyFont="1" applyFill="1" applyBorder="1" applyAlignment="1">
      <alignment vertical="center" wrapText="1"/>
    </xf>
    <xf numFmtId="0" fontId="7" fillId="4" borderId="8" xfId="53" applyFont="1" applyFill="1" applyBorder="1" applyAlignment="1">
      <alignment horizontal="center" vertical="center" wrapText="1"/>
    </xf>
    <xf numFmtId="176" fontId="7" fillId="4" borderId="8" xfId="53" applyNumberFormat="1" applyFont="1" applyFill="1" applyBorder="1" applyAlignment="1">
      <alignment horizontal="center" vertical="center" wrapText="1"/>
    </xf>
    <xf numFmtId="0" fontId="8" fillId="0" borderId="8" xfId="53" applyFont="1" applyFill="1" applyBorder="1" applyAlignment="1">
      <alignment horizontal="center" vertical="center" wrapText="1"/>
    </xf>
    <xf numFmtId="177" fontId="8" fillId="0" borderId="8" xfId="54" applyFont="1" applyBorder="1" applyAlignment="1">
      <alignment horizontal="left" vertical="center" wrapText="1"/>
    </xf>
    <xf numFmtId="177" fontId="8" fillId="0" borderId="8" xfId="54" applyFont="1" applyBorder="1" applyAlignment="1">
      <alignment horizontal="left" vertical="center"/>
    </xf>
    <xf numFmtId="40" fontId="9" fillId="5" borderId="8" xfId="20" applyNumberFormat="1" applyFont="1" applyFill="1" applyBorder="1" applyAlignment="1">
      <alignment horizontal="right" vertical="center" wrapText="1"/>
    </xf>
    <xf numFmtId="176" fontId="8" fillId="0" borderId="8" xfId="20" applyNumberFormat="1" applyFont="1" applyBorder="1" applyAlignment="1">
      <alignment vertical="center" wrapText="1"/>
    </xf>
    <xf numFmtId="40" fontId="8" fillId="0" borderId="8" xfId="20" applyNumberFormat="1" applyFont="1" applyBorder="1" applyAlignment="1">
      <alignment vertical="center" wrapText="1"/>
    </xf>
    <xf numFmtId="177" fontId="10" fillId="0" borderId="9" xfId="54" applyFont="1" applyBorder="1" applyAlignment="1">
      <alignment horizontal="left" vertical="center" wrapText="1"/>
    </xf>
    <xf numFmtId="177" fontId="8" fillId="0" borderId="10" xfId="54" applyFont="1" applyBorder="1" applyAlignment="1">
      <alignment horizontal="left" vertical="center" wrapText="1"/>
    </xf>
    <xf numFmtId="40" fontId="9" fillId="5" borderId="9" xfId="20" applyNumberFormat="1" applyFont="1" applyFill="1" applyBorder="1" applyAlignment="1">
      <alignment horizontal="right" vertical="center" wrapText="1"/>
    </xf>
    <xf numFmtId="40" fontId="9" fillId="5" borderId="10" xfId="20" applyNumberFormat="1" applyFont="1" applyFill="1" applyBorder="1" applyAlignment="1">
      <alignment horizontal="right" vertical="center" wrapText="1"/>
    </xf>
    <xf numFmtId="40" fontId="11" fillId="0" borderId="8" xfId="20" applyNumberFormat="1" applyFont="1" applyBorder="1" applyAlignment="1">
      <alignment vertical="center" wrapText="1"/>
    </xf>
    <xf numFmtId="177" fontId="8" fillId="6" borderId="8" xfId="54" applyFont="1" applyFill="1" applyBorder="1" applyAlignment="1">
      <alignment horizontal="center" vertical="center" wrapText="1"/>
    </xf>
    <xf numFmtId="177" fontId="8" fillId="6" borderId="8" xfId="54" applyFont="1" applyFill="1" applyBorder="1" applyAlignment="1">
      <alignment horizontal="center" vertical="center"/>
    </xf>
    <xf numFmtId="40" fontId="12" fillId="7" borderId="8" xfId="52" applyNumberFormat="1" applyFont="1" applyFill="1" applyBorder="1" applyAlignment="1">
      <alignment horizontal="right" vertical="center" wrapText="1"/>
    </xf>
    <xf numFmtId="176" fontId="8" fillId="7" borderId="8" xfId="53" applyNumberFormat="1" applyFont="1" applyFill="1" applyBorder="1" applyAlignment="1">
      <alignment vertical="center" wrapText="1"/>
    </xf>
    <xf numFmtId="40" fontId="8" fillId="7" borderId="8" xfId="53" applyNumberFormat="1" applyFont="1" applyFill="1" applyBorder="1" applyAlignment="1">
      <alignment vertical="center" wrapText="1"/>
    </xf>
    <xf numFmtId="177" fontId="13" fillId="6" borderId="1" xfId="54" applyFont="1" applyFill="1" applyBorder="1" applyAlignment="1">
      <alignment horizontal="center" vertical="center" wrapText="1"/>
    </xf>
    <xf numFmtId="177" fontId="13" fillId="6" borderId="2" xfId="54" applyFont="1" applyFill="1" applyBorder="1" applyAlignment="1">
      <alignment horizontal="center" vertical="center" wrapText="1"/>
    </xf>
    <xf numFmtId="176" fontId="13" fillId="6" borderId="2" xfId="54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center" vertical="center"/>
    </xf>
    <xf numFmtId="176" fontId="14" fillId="5" borderId="0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40" fontId="7" fillId="4" borderId="8" xfId="53" applyNumberFormat="1" applyFont="1" applyFill="1" applyBorder="1" applyAlignment="1">
      <alignment horizontal="center" vertical="center" wrapText="1"/>
    </xf>
    <xf numFmtId="0" fontId="7" fillId="4" borderId="9" xfId="53" applyFont="1" applyFill="1" applyBorder="1" applyAlignment="1">
      <alignment horizontal="center" vertical="center" wrapText="1"/>
    </xf>
    <xf numFmtId="0" fontId="7" fillId="4" borderId="10" xfId="53" applyFont="1" applyFill="1" applyBorder="1" applyAlignment="1">
      <alignment horizontal="center" vertical="center" wrapText="1"/>
    </xf>
    <xf numFmtId="0" fontId="14" fillId="2" borderId="8" xfId="53" applyFont="1" applyFill="1" applyBorder="1" applyAlignment="1">
      <alignment horizontal="center" vertical="center" wrapText="1"/>
    </xf>
    <xf numFmtId="0" fontId="16" fillId="2" borderId="8" xfId="53" applyFont="1" applyFill="1" applyBorder="1" applyAlignment="1">
      <alignment horizontal="left" vertical="center" wrapText="1"/>
    </xf>
    <xf numFmtId="40" fontId="14" fillId="2" borderId="8" xfId="53" applyNumberFormat="1" applyFont="1" applyFill="1" applyBorder="1" applyAlignment="1">
      <alignment horizontal="right" vertical="center" wrapText="1"/>
    </xf>
    <xf numFmtId="38" fontId="14" fillId="2" borderId="9" xfId="53" applyNumberFormat="1" applyFont="1" applyFill="1" applyBorder="1" applyAlignment="1">
      <alignment horizontal="center" vertical="center" wrapText="1"/>
    </xf>
    <xf numFmtId="38" fontId="14" fillId="2" borderId="10" xfId="53" applyNumberFormat="1" applyFont="1" applyFill="1" applyBorder="1" applyAlignment="1">
      <alignment horizontal="center" vertical="center" wrapText="1"/>
    </xf>
    <xf numFmtId="176" fontId="14" fillId="2" borderId="8" xfId="53" applyNumberFormat="1" applyFont="1" applyFill="1" applyBorder="1" applyAlignment="1">
      <alignment horizontal="right" vertical="center" wrapText="1"/>
    </xf>
    <xf numFmtId="0" fontId="9" fillId="2" borderId="8" xfId="53" applyFont="1" applyFill="1" applyBorder="1" applyAlignment="1">
      <alignment vertical="center" wrapText="1"/>
    </xf>
    <xf numFmtId="177" fontId="8" fillId="6" borderId="8" xfId="54" applyFont="1" applyFill="1" applyBorder="1" applyAlignment="1">
      <alignment vertical="center" wrapText="1"/>
    </xf>
    <xf numFmtId="177" fontId="8" fillId="6" borderId="8" xfId="54" applyFont="1" applyFill="1" applyBorder="1" applyAlignment="1">
      <alignment vertical="center"/>
    </xf>
    <xf numFmtId="176" fontId="8" fillId="7" borderId="8" xfId="53" applyNumberFormat="1" applyFont="1" applyFill="1" applyBorder="1" applyAlignment="1">
      <alignment horizontal="right" vertical="center" wrapText="1"/>
    </xf>
    <xf numFmtId="40" fontId="8" fillId="7" borderId="8" xfId="53" applyNumberFormat="1" applyFont="1" applyFill="1" applyBorder="1" applyAlignment="1">
      <alignment horizontal="right" vertical="center" wrapText="1"/>
    </xf>
    <xf numFmtId="177" fontId="5" fillId="5" borderId="4" xfId="54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53" applyFont="1" applyFill="1" applyBorder="1" applyAlignment="1">
      <alignment horizontal="center" vertical="center" wrapText="1"/>
    </xf>
    <xf numFmtId="176" fontId="8" fillId="0" borderId="0" xfId="53" applyNumberFormat="1" applyFont="1" applyFill="1" applyBorder="1" applyAlignment="1">
      <alignment horizontal="center" vertical="center" wrapText="1"/>
    </xf>
    <xf numFmtId="0" fontId="8" fillId="0" borderId="5" xfId="53" applyFont="1" applyFill="1" applyBorder="1" applyAlignment="1">
      <alignment horizontal="center" vertical="center" wrapText="1"/>
    </xf>
    <xf numFmtId="0" fontId="17" fillId="4" borderId="8" xfId="53" applyFont="1" applyFill="1" applyBorder="1" applyAlignment="1">
      <alignment horizontal="center" vertical="center" wrapText="1"/>
    </xf>
    <xf numFmtId="0" fontId="14" fillId="0" borderId="8" xfId="53" applyFont="1" applyFill="1" applyBorder="1" applyAlignment="1">
      <alignment horizontal="center" vertical="center" wrapText="1"/>
    </xf>
    <xf numFmtId="40" fontId="16" fillId="0" borderId="8" xfId="53" applyNumberFormat="1" applyFont="1" applyFill="1" applyBorder="1" applyAlignment="1">
      <alignment horizontal="left" vertical="center" wrapText="1"/>
    </xf>
    <xf numFmtId="40" fontId="14" fillId="0" borderId="8" xfId="53" applyNumberFormat="1" applyFont="1" applyFill="1" applyBorder="1" applyAlignment="1">
      <alignment horizontal="right" vertical="center" wrapText="1"/>
    </xf>
    <xf numFmtId="0" fontId="14" fillId="0" borderId="9" xfId="53" applyFont="1" applyFill="1" applyBorder="1" applyAlignment="1">
      <alignment horizontal="center" vertical="center" wrapText="1"/>
    </xf>
    <xf numFmtId="0" fontId="14" fillId="0" borderId="10" xfId="53" applyFont="1" applyFill="1" applyBorder="1" applyAlignment="1">
      <alignment horizontal="center" vertical="center" wrapText="1"/>
    </xf>
    <xf numFmtId="176" fontId="14" fillId="0" borderId="8" xfId="53" applyNumberFormat="1" applyFont="1" applyFill="1" applyBorder="1" applyAlignment="1">
      <alignment horizontal="right" vertical="center" wrapText="1"/>
    </xf>
    <xf numFmtId="0" fontId="18" fillId="0" borderId="8" xfId="53" applyFont="1" applyFill="1" applyBorder="1" applyAlignment="1">
      <alignment horizontal="left" vertical="center" wrapText="1"/>
    </xf>
    <xf numFmtId="177" fontId="10" fillId="6" borderId="8" xfId="54" applyFont="1" applyFill="1" applyBorder="1" applyAlignment="1">
      <alignment vertical="center" wrapText="1"/>
    </xf>
    <xf numFmtId="0" fontId="14" fillId="5" borderId="8" xfId="53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left" vertical="center" wrapText="1"/>
    </xf>
    <xf numFmtId="40" fontId="14" fillId="5" borderId="8" xfId="53" applyNumberFormat="1" applyFont="1" applyFill="1" applyBorder="1" applyAlignment="1">
      <alignment horizontal="right" vertical="center" wrapText="1"/>
    </xf>
    <xf numFmtId="0" fontId="14" fillId="5" borderId="9" xfId="53" applyFont="1" applyFill="1" applyBorder="1" applyAlignment="1">
      <alignment horizontal="center" vertical="center" wrapText="1"/>
    </xf>
    <xf numFmtId="0" fontId="14" fillId="5" borderId="10" xfId="53" applyFont="1" applyFill="1" applyBorder="1" applyAlignment="1">
      <alignment horizontal="center" vertical="center" wrapText="1"/>
    </xf>
    <xf numFmtId="176" fontId="14" fillId="5" borderId="8" xfId="53" applyNumberFormat="1" applyFont="1" applyFill="1" applyBorder="1" applyAlignment="1">
      <alignment horizontal="right" vertical="center" wrapText="1"/>
    </xf>
    <xf numFmtId="0" fontId="19" fillId="5" borderId="8" xfId="53" applyFont="1" applyFill="1" applyBorder="1" applyAlignment="1">
      <alignment horizontal="left" vertical="center" wrapText="1"/>
    </xf>
    <xf numFmtId="0" fontId="14" fillId="5" borderId="8" xfId="53" applyFont="1" applyFill="1" applyBorder="1" applyAlignment="1">
      <alignment horizontal="left" vertical="center" wrapText="1"/>
    </xf>
    <xf numFmtId="0" fontId="20" fillId="5" borderId="8" xfId="53" applyFont="1" applyFill="1" applyBorder="1" applyAlignment="1">
      <alignment vertical="center" wrapText="1"/>
    </xf>
    <xf numFmtId="0" fontId="8" fillId="0" borderId="4" xfId="53" applyFont="1" applyFill="1" applyBorder="1" applyAlignment="1">
      <alignment horizontal="center" vertical="center" wrapText="1"/>
    </xf>
    <xf numFmtId="40" fontId="14" fillId="0" borderId="8" xfId="53" applyNumberFormat="1" applyFont="1" applyFill="1" applyBorder="1" applyAlignment="1">
      <alignment horizontal="left" vertical="center" wrapText="1"/>
    </xf>
    <xf numFmtId="0" fontId="20" fillId="0" borderId="11" xfId="53" applyFont="1" applyFill="1" applyBorder="1" applyAlignment="1">
      <alignment horizontal="left" vertical="center" wrapText="1"/>
    </xf>
    <xf numFmtId="0" fontId="14" fillId="2" borderId="9" xfId="53" applyNumberFormat="1" applyFont="1" applyFill="1" applyBorder="1" applyAlignment="1" applyProtection="1">
      <alignment horizontal="center" vertical="center" wrapText="1"/>
    </xf>
    <xf numFmtId="0" fontId="14" fillId="2" borderId="10" xfId="53" applyFont="1" applyFill="1" applyBorder="1" applyAlignment="1">
      <alignment horizontal="center" vertical="center" wrapText="1"/>
    </xf>
    <xf numFmtId="176" fontId="14" fillId="2" borderId="8" xfId="11" applyNumberFormat="1" applyFont="1" applyFill="1" applyBorder="1" applyAlignment="1">
      <alignment horizontal="right" vertical="center" wrapText="1"/>
    </xf>
    <xf numFmtId="40" fontId="19" fillId="2" borderId="8" xfId="20" applyNumberFormat="1" applyFont="1" applyFill="1" applyBorder="1" applyAlignment="1">
      <alignment vertical="center" wrapText="1"/>
    </xf>
    <xf numFmtId="176" fontId="8" fillId="7" borderId="8" xfId="11" applyNumberFormat="1" applyFont="1" applyFill="1" applyBorder="1" applyAlignment="1">
      <alignment horizontal="right" vertical="center" wrapText="1"/>
    </xf>
    <xf numFmtId="0" fontId="8" fillId="0" borderId="4" xfId="53" applyFont="1" applyFill="1" applyBorder="1" applyAlignment="1">
      <alignment horizontal="center" vertical="center" wrapText="1"/>
    </xf>
    <xf numFmtId="0" fontId="8" fillId="0" borderId="0" xfId="53" applyFont="1" applyFill="1" applyBorder="1" applyAlignment="1">
      <alignment horizontal="center" vertical="center" wrapText="1"/>
    </xf>
    <xf numFmtId="0" fontId="8" fillId="0" borderId="0" xfId="53" applyFont="1" applyFill="1" applyBorder="1" applyAlignment="1">
      <alignment horizontal="center" vertical="center" wrapText="1"/>
    </xf>
    <xf numFmtId="0" fontId="8" fillId="0" borderId="0" xfId="53" applyFont="1" applyFill="1" applyBorder="1" applyAlignment="1">
      <alignment horizontal="center" vertical="center" wrapText="1"/>
    </xf>
    <xf numFmtId="176" fontId="8" fillId="0" borderId="0" xfId="53" applyNumberFormat="1" applyFont="1" applyFill="1" applyBorder="1" applyAlignment="1">
      <alignment horizontal="center" vertical="center" wrapText="1"/>
    </xf>
    <xf numFmtId="0" fontId="8" fillId="0" borderId="5" xfId="53" applyFont="1" applyFill="1" applyBorder="1" applyAlignment="1">
      <alignment horizontal="center" vertical="center" wrapText="1"/>
    </xf>
    <xf numFmtId="0" fontId="14" fillId="2" borderId="8" xfId="53" applyFont="1" applyFill="1" applyBorder="1" applyAlignment="1">
      <alignment horizontal="left" vertical="center" wrapText="1"/>
    </xf>
    <xf numFmtId="9" fontId="14" fillId="2" borderId="9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14 2" xfId="51"/>
    <cellStyle name="千位分隔 2 2" xfId="52"/>
    <cellStyle name="Normal_Sheet1" xfId="53"/>
    <cellStyle name="常规 1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476</xdr:colOff>
      <xdr:row>5</xdr:row>
      <xdr:rowOff>65563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722870" y="35560"/>
          <a:ext cx="2988945" cy="1483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16" workbookViewId="0">
      <selection activeCell="G17" sqref="G17"/>
    </sheetView>
  </sheetViews>
  <sheetFormatPr defaultColWidth="9" defaultRowHeight="13.5" outlineLevelCol="6"/>
  <cols>
    <col min="1" max="1" width="18.25" style="1" customWidth="1"/>
    <col min="2" max="2" width="24.2166666666667" style="1" customWidth="1"/>
    <col min="3" max="3" width="16.6666666666667" style="1" customWidth="1"/>
    <col min="4" max="4" width="9.33333333333333" style="1" customWidth="1"/>
    <col min="5" max="5" width="5.33333333333333" style="1" customWidth="1"/>
    <col min="6" max="6" width="16.775" style="3" customWidth="1"/>
    <col min="7" max="7" width="50" style="1" customWidth="1"/>
    <col min="8" max="16384" width="9" style="1"/>
  </cols>
  <sheetData>
    <row r="1" s="1" customFormat="1" ht="19.5" spans="1:7">
      <c r="A1" s="4" t="s">
        <v>0</v>
      </c>
      <c r="B1" s="5"/>
      <c r="C1" s="5"/>
      <c r="D1" s="5"/>
      <c r="E1" s="5"/>
      <c r="F1" s="6"/>
      <c r="G1" s="7"/>
    </row>
    <row r="2" s="1" customFormat="1" ht="20.25" spans="1:7">
      <c r="A2" s="8"/>
      <c r="B2" s="9"/>
      <c r="C2" s="9"/>
      <c r="D2" s="9"/>
      <c r="E2" s="9"/>
      <c r="F2" s="10"/>
      <c r="G2" s="11"/>
    </row>
    <row r="3" s="1" customFormat="1" ht="24.9" customHeight="1" spans="1:7">
      <c r="A3" s="12" t="s">
        <v>1</v>
      </c>
      <c r="B3" s="13" t="s">
        <v>2</v>
      </c>
      <c r="C3" s="14"/>
      <c r="D3" s="15"/>
      <c r="E3" s="16"/>
      <c r="F3" s="17"/>
      <c r="G3" s="18"/>
    </row>
    <row r="4" s="1" customFormat="1" ht="24.9" customHeight="1" spans="1:7">
      <c r="A4" s="12" t="s">
        <v>3</v>
      </c>
      <c r="B4" s="19" t="s">
        <v>4</v>
      </c>
      <c r="C4" s="14"/>
      <c r="D4" s="15"/>
      <c r="E4" s="16"/>
      <c r="F4" s="17"/>
      <c r="G4" s="18"/>
    </row>
    <row r="5" s="1" customFormat="1" ht="24.9" customHeight="1" spans="1:7">
      <c r="A5" s="12" t="s">
        <v>5</v>
      </c>
      <c r="B5" s="15" t="s">
        <v>6</v>
      </c>
      <c r="C5" s="14"/>
      <c r="D5" s="20"/>
      <c r="E5" s="16"/>
      <c r="F5" s="17"/>
      <c r="G5" s="18"/>
    </row>
    <row r="6" s="1" customFormat="1" ht="24.9" customHeight="1" spans="1:7">
      <c r="A6" s="12" t="s">
        <v>7</v>
      </c>
      <c r="B6" s="15"/>
      <c r="C6" s="14"/>
      <c r="D6" s="20"/>
      <c r="E6" s="16"/>
      <c r="F6" s="17"/>
      <c r="G6" s="18"/>
    </row>
    <row r="7" s="1" customFormat="1" ht="24.9" customHeight="1" spans="1:7">
      <c r="A7" s="12" t="s">
        <v>8</v>
      </c>
      <c r="B7" s="15"/>
      <c r="C7" s="14"/>
      <c r="D7" s="21"/>
      <c r="E7" s="21"/>
      <c r="F7" s="22"/>
      <c r="G7" s="23"/>
    </row>
    <row r="8" s="1" customFormat="1" ht="24.9" customHeight="1" spans="1:7">
      <c r="A8" s="12" t="s">
        <v>9</v>
      </c>
      <c r="B8" s="15"/>
      <c r="C8" s="14"/>
      <c r="D8" s="21"/>
      <c r="E8" s="14"/>
      <c r="F8" s="24"/>
      <c r="G8" s="25"/>
    </row>
    <row r="9" s="1" customFormat="1" ht="24.9" customHeight="1" spans="1:7">
      <c r="A9" s="12" t="s">
        <v>10</v>
      </c>
      <c r="B9" s="15"/>
      <c r="C9" s="14"/>
      <c r="D9" s="26"/>
      <c r="E9" s="26"/>
      <c r="F9" s="27"/>
      <c r="G9" s="28"/>
    </row>
    <row r="10" s="1" customFormat="1" ht="24.75" spans="1:7">
      <c r="A10" s="29"/>
      <c r="B10" s="29" t="s">
        <v>11</v>
      </c>
      <c r="C10" s="29"/>
      <c r="D10" s="29" t="s">
        <v>12</v>
      </c>
      <c r="E10" s="29"/>
      <c r="F10" s="30" t="s">
        <v>13</v>
      </c>
      <c r="G10" s="29" t="s">
        <v>14</v>
      </c>
    </row>
    <row r="11" s="1" customFormat="1" ht="24.9" customHeight="1" spans="1:7">
      <c r="A11" s="31" t="s">
        <v>15</v>
      </c>
      <c r="B11" s="32" t="s">
        <v>16</v>
      </c>
      <c r="C11" s="33"/>
      <c r="D11" s="34">
        <f>F25</f>
        <v>120</v>
      </c>
      <c r="E11" s="34"/>
      <c r="F11" s="35"/>
      <c r="G11" s="36"/>
    </row>
    <row r="12" s="1" customFormat="1" ht="24.9" customHeight="1" spans="1:7">
      <c r="A12" s="31" t="s">
        <v>17</v>
      </c>
      <c r="B12" s="32" t="s">
        <v>18</v>
      </c>
      <c r="C12" s="33"/>
      <c r="D12" s="34">
        <f>F29</f>
        <v>1463.75</v>
      </c>
      <c r="E12" s="34"/>
      <c r="F12" s="35"/>
      <c r="G12" s="36"/>
    </row>
    <row r="13" s="1" customFormat="1" ht="24.9" customHeight="1" spans="1:7">
      <c r="A13" s="31" t="s">
        <v>19</v>
      </c>
      <c r="B13" s="32" t="s">
        <v>20</v>
      </c>
      <c r="C13" s="33"/>
      <c r="D13" s="34">
        <f>F33</f>
        <v>6394.5</v>
      </c>
      <c r="E13" s="34"/>
      <c r="F13" s="35"/>
      <c r="G13" s="36"/>
    </row>
    <row r="14" s="1" customFormat="1" ht="24.9" customHeight="1" spans="1:7">
      <c r="A14" s="31" t="s">
        <v>21</v>
      </c>
      <c r="B14" s="32" t="s">
        <v>22</v>
      </c>
      <c r="C14" s="33"/>
      <c r="D14" s="34">
        <f>F37</f>
        <v>4207</v>
      </c>
      <c r="E14" s="34"/>
      <c r="F14" s="35"/>
      <c r="G14" s="36"/>
    </row>
    <row r="15" s="1" customFormat="1" ht="24.9" customHeight="1" spans="1:7">
      <c r="A15" s="31" t="s">
        <v>23</v>
      </c>
      <c r="B15" s="32" t="s">
        <v>24</v>
      </c>
      <c r="C15" s="33"/>
      <c r="D15" s="34">
        <f>F41</f>
        <v>5000</v>
      </c>
      <c r="E15" s="34"/>
      <c r="F15" s="35"/>
      <c r="G15" s="36"/>
    </row>
    <row r="16" s="1" customFormat="1" ht="24.9" customHeight="1" spans="1:7">
      <c r="A16" s="31" t="s">
        <v>25</v>
      </c>
      <c r="B16" s="37" t="s">
        <v>26</v>
      </c>
      <c r="C16" s="38"/>
      <c r="D16" s="39">
        <f>F45</f>
        <v>1185.74</v>
      </c>
      <c r="E16" s="40"/>
      <c r="F16" s="35"/>
      <c r="G16" s="36"/>
    </row>
    <row r="17" s="1" customFormat="1" ht="24.9" customHeight="1" spans="1:7">
      <c r="A17" s="31" t="s">
        <v>27</v>
      </c>
      <c r="B17" s="37" t="s">
        <v>28</v>
      </c>
      <c r="C17" s="38"/>
      <c r="D17" s="39">
        <f>F49</f>
        <v>480</v>
      </c>
      <c r="E17" s="40"/>
      <c r="F17" s="35"/>
      <c r="G17" s="36"/>
    </row>
    <row r="18" s="1" customFormat="1" ht="24.9" customHeight="1" spans="1:7">
      <c r="A18" s="31" t="s">
        <v>29</v>
      </c>
      <c r="B18" s="32" t="s">
        <v>30</v>
      </c>
      <c r="C18" s="33"/>
      <c r="D18" s="34">
        <f>F53</f>
        <v>1508.0792</v>
      </c>
      <c r="E18" s="34"/>
      <c r="F18" s="35"/>
      <c r="G18" s="36" t="s">
        <v>31</v>
      </c>
    </row>
    <row r="19" s="1" customFormat="1" ht="24.9" customHeight="1" spans="1:7">
      <c r="A19" s="31" t="s">
        <v>32</v>
      </c>
      <c r="B19" s="37" t="s">
        <v>33</v>
      </c>
      <c r="C19" s="38"/>
      <c r="D19" s="39">
        <f>F56</f>
        <v>300</v>
      </c>
      <c r="E19" s="40"/>
      <c r="F19" s="35"/>
      <c r="G19" s="41" t="s">
        <v>34</v>
      </c>
    </row>
    <row r="20" s="1" customFormat="1" ht="24.9" customHeight="1" spans="1:7">
      <c r="A20" s="42" t="s">
        <v>35</v>
      </c>
      <c r="B20" s="43"/>
      <c r="C20" s="43"/>
      <c r="D20" s="44">
        <f>SUM(D10:E19)</f>
        <v>20659.0692</v>
      </c>
      <c r="E20" s="44"/>
      <c r="F20" s="45"/>
      <c r="G20" s="46"/>
    </row>
    <row r="21" s="1" customFormat="1" spans="1:7">
      <c r="A21" s="47" t="s">
        <v>36</v>
      </c>
      <c r="B21" s="48"/>
      <c r="C21" s="48"/>
      <c r="D21" s="48"/>
      <c r="E21" s="48"/>
      <c r="F21" s="49"/>
      <c r="G21" s="48"/>
    </row>
    <row r="22" s="1" customFormat="1" ht="20.25" spans="1:7">
      <c r="A22" s="50" t="s">
        <v>37</v>
      </c>
      <c r="B22" s="51"/>
      <c r="C22" s="52"/>
      <c r="D22" s="51"/>
      <c r="E22" s="53"/>
      <c r="F22" s="54"/>
      <c r="G22" s="55"/>
    </row>
    <row r="23" s="1" customFormat="1" ht="24.75" spans="1:7">
      <c r="A23" s="29" t="s">
        <v>38</v>
      </c>
      <c r="B23" s="29" t="s">
        <v>11</v>
      </c>
      <c r="C23" s="56" t="s">
        <v>39</v>
      </c>
      <c r="D23" s="57" t="s">
        <v>40</v>
      </c>
      <c r="E23" s="58"/>
      <c r="F23" s="30" t="s">
        <v>41</v>
      </c>
      <c r="G23" s="29" t="s">
        <v>14</v>
      </c>
    </row>
    <row r="24" s="2" customFormat="1" ht="53.1" customHeight="1" spans="1:7">
      <c r="A24" s="59">
        <v>1</v>
      </c>
      <c r="B24" s="60" t="s">
        <v>42</v>
      </c>
      <c r="C24" s="61">
        <v>12</v>
      </c>
      <c r="D24" s="62">
        <v>10</v>
      </c>
      <c r="E24" s="63"/>
      <c r="F24" s="64">
        <f>C24*D24</f>
        <v>120</v>
      </c>
      <c r="G24" s="65" t="s">
        <v>43</v>
      </c>
    </row>
    <row r="25" s="1" customFormat="1" ht="24.9" customHeight="1" spans="1:7">
      <c r="A25" s="66" t="s">
        <v>38</v>
      </c>
      <c r="B25" s="67"/>
      <c r="C25" s="67"/>
      <c r="D25" s="67"/>
      <c r="E25" s="67"/>
      <c r="F25" s="68">
        <f>SUM(F24:F24)</f>
        <v>120</v>
      </c>
      <c r="G25" s="69"/>
    </row>
    <row r="26" s="1" customFormat="1" ht="14.25" spans="1:7">
      <c r="A26" s="70"/>
      <c r="B26" s="71"/>
      <c r="C26" s="71"/>
      <c r="D26" s="72"/>
      <c r="E26" s="72"/>
      <c r="F26" s="73"/>
      <c r="G26" s="74"/>
    </row>
    <row r="27" s="1" customFormat="1" ht="24.75" spans="1:7">
      <c r="A27" s="75" t="s">
        <v>44</v>
      </c>
      <c r="B27" s="29" t="s">
        <v>11</v>
      </c>
      <c r="C27" s="56" t="s">
        <v>39</v>
      </c>
      <c r="D27" s="57" t="s">
        <v>40</v>
      </c>
      <c r="E27" s="58"/>
      <c r="F27" s="30" t="s">
        <v>41</v>
      </c>
      <c r="G27" s="29" t="s">
        <v>14</v>
      </c>
    </row>
    <row r="28" s="1" customFormat="1" ht="27.9" customHeight="1" spans="1:7">
      <c r="A28" s="76">
        <v>1</v>
      </c>
      <c r="B28" s="77" t="s">
        <v>45</v>
      </c>
      <c r="C28" s="78">
        <v>1463.75</v>
      </c>
      <c r="D28" s="79">
        <v>1</v>
      </c>
      <c r="E28" s="80"/>
      <c r="F28" s="81">
        <f>C28*D28</f>
        <v>1463.75</v>
      </c>
      <c r="G28" s="82" t="s">
        <v>46</v>
      </c>
    </row>
    <row r="29" s="1" customFormat="1" ht="24.9" customHeight="1" spans="1:7">
      <c r="A29" s="83" t="s">
        <v>47</v>
      </c>
      <c r="B29" s="67"/>
      <c r="C29" s="67"/>
      <c r="D29" s="67"/>
      <c r="E29" s="67"/>
      <c r="F29" s="68">
        <f>SUM(F28:F28)</f>
        <v>1463.75</v>
      </c>
      <c r="G29" s="69"/>
    </row>
    <row r="30" s="1" customFormat="1" ht="14.25" spans="1:7">
      <c r="A30" s="70"/>
      <c r="B30" s="71"/>
      <c r="C30" s="71"/>
      <c r="D30" s="72"/>
      <c r="E30" s="72"/>
      <c r="F30" s="73"/>
      <c r="G30" s="74"/>
    </row>
    <row r="31" s="1" customFormat="1" ht="24.75" spans="1:7">
      <c r="A31" s="75" t="s">
        <v>48</v>
      </c>
      <c r="B31" s="29" t="s">
        <v>11</v>
      </c>
      <c r="C31" s="56" t="s">
        <v>39</v>
      </c>
      <c r="D31" s="57" t="s">
        <v>40</v>
      </c>
      <c r="E31" s="58"/>
      <c r="F31" s="30" t="s">
        <v>41</v>
      </c>
      <c r="G31" s="29" t="s">
        <v>14</v>
      </c>
    </row>
    <row r="32" s="1" customFormat="1" ht="36" customHeight="1" spans="1:7">
      <c r="A32" s="84">
        <v>1</v>
      </c>
      <c r="B32" s="85" t="s">
        <v>49</v>
      </c>
      <c r="C32" s="86">
        <v>6394.5</v>
      </c>
      <c r="D32" s="87">
        <v>1</v>
      </c>
      <c r="E32" s="88"/>
      <c r="F32" s="89">
        <f>C32*D32</f>
        <v>6394.5</v>
      </c>
      <c r="G32" s="90" t="s">
        <v>50</v>
      </c>
    </row>
    <row r="33" s="1" customFormat="1" ht="24.9" customHeight="1" spans="1:7">
      <c r="A33" s="83" t="s">
        <v>51</v>
      </c>
      <c r="B33" s="67"/>
      <c r="C33" s="67"/>
      <c r="D33" s="67"/>
      <c r="E33" s="67"/>
      <c r="F33" s="68">
        <f>SUM(F32)</f>
        <v>6394.5</v>
      </c>
      <c r="G33" s="69"/>
    </row>
    <row r="34" s="1" customFormat="1" ht="14.25" spans="1:7">
      <c r="A34" s="70"/>
      <c r="B34" s="71"/>
      <c r="C34" s="71"/>
      <c r="D34" s="72"/>
      <c r="E34" s="72"/>
      <c r="F34" s="73"/>
      <c r="G34" s="74"/>
    </row>
    <row r="35" s="1" customFormat="1" ht="24.75" spans="1:7">
      <c r="A35" s="75" t="s">
        <v>52</v>
      </c>
      <c r="B35" s="29" t="s">
        <v>11</v>
      </c>
      <c r="C35" s="56" t="s">
        <v>39</v>
      </c>
      <c r="D35" s="57" t="s">
        <v>40</v>
      </c>
      <c r="E35" s="58"/>
      <c r="F35" s="30" t="s">
        <v>41</v>
      </c>
      <c r="G35" s="29" t="s">
        <v>14</v>
      </c>
    </row>
    <row r="36" s="1" customFormat="1" ht="27.9" customHeight="1" spans="1:7">
      <c r="A36" s="84">
        <v>1</v>
      </c>
      <c r="B36" s="91" t="s">
        <v>53</v>
      </c>
      <c r="C36" s="86">
        <v>4207</v>
      </c>
      <c r="D36" s="79">
        <v>1</v>
      </c>
      <c r="E36" s="80"/>
      <c r="F36" s="89">
        <f>C36*D36</f>
        <v>4207</v>
      </c>
      <c r="G36" s="92" t="s">
        <v>54</v>
      </c>
    </row>
    <row r="37" s="1" customFormat="1" ht="24.9" customHeight="1" spans="1:7">
      <c r="A37" s="83" t="s">
        <v>55</v>
      </c>
      <c r="B37" s="67"/>
      <c r="C37" s="67"/>
      <c r="D37" s="67"/>
      <c r="E37" s="67"/>
      <c r="F37" s="68">
        <f>SUM(F36:F36)</f>
        <v>4207</v>
      </c>
      <c r="G37" s="69"/>
    </row>
    <row r="38" s="1" customFormat="1" spans="1:7">
      <c r="A38" s="93"/>
      <c r="B38" s="72"/>
      <c r="C38" s="72"/>
      <c r="D38" s="72"/>
      <c r="E38" s="72"/>
      <c r="F38" s="73"/>
      <c r="G38" s="74"/>
    </row>
    <row r="39" s="1" customFormat="1" ht="24.75" spans="1:7">
      <c r="A39" s="75" t="s">
        <v>56</v>
      </c>
      <c r="B39" s="29" t="s">
        <v>11</v>
      </c>
      <c r="C39" s="56" t="s">
        <v>39</v>
      </c>
      <c r="D39" s="57" t="s">
        <v>40</v>
      </c>
      <c r="E39" s="58"/>
      <c r="F39" s="30" t="s">
        <v>57</v>
      </c>
      <c r="G39" s="29" t="s">
        <v>14</v>
      </c>
    </row>
    <row r="40" s="1" customFormat="1" ht="48.6" customHeight="1" spans="1:7">
      <c r="A40" s="76">
        <v>1</v>
      </c>
      <c r="B40" s="94" t="s">
        <v>58</v>
      </c>
      <c r="C40" s="78">
        <v>5000</v>
      </c>
      <c r="D40" s="79">
        <v>1</v>
      </c>
      <c r="E40" s="80"/>
      <c r="F40" s="81">
        <f>C40*D40</f>
        <v>5000</v>
      </c>
      <c r="G40" s="95" t="s">
        <v>59</v>
      </c>
    </row>
    <row r="41" s="1" customFormat="1" ht="24.9" customHeight="1" spans="1:7">
      <c r="A41" s="83" t="s">
        <v>60</v>
      </c>
      <c r="B41" s="67"/>
      <c r="C41" s="67"/>
      <c r="D41" s="67"/>
      <c r="E41" s="67"/>
      <c r="F41" s="68">
        <f>SUM(F40:F40)</f>
        <v>5000</v>
      </c>
      <c r="G41" s="69"/>
    </row>
    <row r="42" s="1" customFormat="1" spans="1:7">
      <c r="A42" s="93"/>
      <c r="B42" s="72"/>
      <c r="C42" s="72"/>
      <c r="D42" s="72"/>
      <c r="E42" s="72"/>
      <c r="F42" s="73"/>
      <c r="G42" s="74"/>
    </row>
    <row r="43" s="1" customFormat="1" ht="24.75" spans="1:7">
      <c r="A43" s="75" t="s">
        <v>61</v>
      </c>
      <c r="B43" s="29" t="s">
        <v>11</v>
      </c>
      <c r="C43" s="56" t="s">
        <v>39</v>
      </c>
      <c r="D43" s="57" t="s">
        <v>62</v>
      </c>
      <c r="E43" s="58"/>
      <c r="F43" s="30" t="s">
        <v>41</v>
      </c>
      <c r="G43" s="29" t="s">
        <v>14</v>
      </c>
    </row>
    <row r="44" s="2" customFormat="1" ht="27.9" customHeight="1" spans="1:7">
      <c r="A44" s="59">
        <v>1</v>
      </c>
      <c r="B44" s="60" t="s">
        <v>63</v>
      </c>
      <c r="C44" s="61">
        <v>1185.74</v>
      </c>
      <c r="D44" s="96">
        <v>1</v>
      </c>
      <c r="E44" s="97"/>
      <c r="F44" s="98">
        <f>C44*D44</f>
        <v>1185.74</v>
      </c>
      <c r="G44" s="99" t="s">
        <v>64</v>
      </c>
    </row>
    <row r="45" s="1" customFormat="1" ht="24.9" customHeight="1" spans="1:7">
      <c r="A45" s="83" t="s">
        <v>65</v>
      </c>
      <c r="B45" s="67"/>
      <c r="C45" s="67"/>
      <c r="D45" s="67"/>
      <c r="E45" s="67"/>
      <c r="F45" s="100">
        <f>SUM(F44)</f>
        <v>1185.74</v>
      </c>
      <c r="G45" s="69"/>
    </row>
    <row r="46" s="1" customFormat="1" spans="1:7">
      <c r="A46" s="101"/>
      <c r="B46" s="102"/>
      <c r="C46" s="102"/>
      <c r="D46" s="103"/>
      <c r="E46" s="104"/>
      <c r="F46" s="105"/>
      <c r="G46" s="106"/>
    </row>
    <row r="47" s="1" customFormat="1" ht="24.75" spans="1:7">
      <c r="A47" s="75" t="s">
        <v>66</v>
      </c>
      <c r="B47" s="29" t="s">
        <v>11</v>
      </c>
      <c r="C47" s="56" t="s">
        <v>39</v>
      </c>
      <c r="D47" s="57" t="s">
        <v>62</v>
      </c>
      <c r="E47" s="58"/>
      <c r="F47" s="30" t="s">
        <v>41</v>
      </c>
      <c r="G47" s="29" t="s">
        <v>14</v>
      </c>
    </row>
    <row r="48" s="2" customFormat="1" ht="27.9" customHeight="1" spans="1:7">
      <c r="A48" s="59">
        <v>1</v>
      </c>
      <c r="B48" s="60" t="s">
        <v>67</v>
      </c>
      <c r="C48" s="61">
        <v>48</v>
      </c>
      <c r="D48" s="96">
        <v>10</v>
      </c>
      <c r="E48" s="97"/>
      <c r="F48" s="98">
        <f>C48*D48</f>
        <v>480</v>
      </c>
      <c r="G48" s="99" t="s">
        <v>68</v>
      </c>
    </row>
    <row r="49" s="1" customFormat="1" ht="24.9" customHeight="1" spans="1:7">
      <c r="A49" s="83" t="s">
        <v>69</v>
      </c>
      <c r="B49" s="67"/>
      <c r="C49" s="67"/>
      <c r="D49" s="67"/>
      <c r="E49" s="67"/>
      <c r="F49" s="100">
        <f>SUM(F48)</f>
        <v>480</v>
      </c>
      <c r="G49" s="69"/>
    </row>
    <row r="50" s="1" customFormat="1" spans="1:7">
      <c r="A50" s="101"/>
      <c r="B50" s="102"/>
      <c r="C50" s="102"/>
      <c r="D50" s="103"/>
      <c r="E50" s="104"/>
      <c r="F50" s="105"/>
      <c r="G50" s="106"/>
    </row>
    <row r="51" s="1" customFormat="1" ht="24.75" spans="1:7">
      <c r="A51" s="75" t="s">
        <v>70</v>
      </c>
      <c r="B51" s="29" t="s">
        <v>11</v>
      </c>
      <c r="C51" s="56" t="s">
        <v>39</v>
      </c>
      <c r="D51" s="57" t="s">
        <v>62</v>
      </c>
      <c r="E51" s="58"/>
      <c r="F51" s="30" t="s">
        <v>41</v>
      </c>
      <c r="G51" s="29" t="s">
        <v>14</v>
      </c>
    </row>
    <row r="52" s="2" customFormat="1" ht="27.9" customHeight="1" spans="1:7">
      <c r="A52" s="59">
        <v>1</v>
      </c>
      <c r="B52" s="107" t="s">
        <v>71</v>
      </c>
      <c r="C52" s="61">
        <f>F25+F29+F33+F37+F41+F49+F45</f>
        <v>18850.99</v>
      </c>
      <c r="D52" s="108">
        <v>0.08</v>
      </c>
      <c r="E52" s="97"/>
      <c r="F52" s="98">
        <f>C52*D52</f>
        <v>1508.0792</v>
      </c>
      <c r="G52" s="99" t="s">
        <v>72</v>
      </c>
    </row>
    <row r="53" s="1" customFormat="1" ht="24.9" customHeight="1" spans="1:7">
      <c r="A53" s="83" t="s">
        <v>73</v>
      </c>
      <c r="B53" s="67"/>
      <c r="C53" s="67"/>
      <c r="D53" s="67"/>
      <c r="E53" s="67"/>
      <c r="F53" s="100">
        <f>SUM(F52)</f>
        <v>1508.0792</v>
      </c>
      <c r="G53" s="69"/>
    </row>
    <row r="54" s="1" customFormat="1" spans="1:7">
      <c r="A54" s="93"/>
      <c r="B54" s="72"/>
      <c r="C54" s="72"/>
      <c r="D54" s="72"/>
      <c r="E54" s="72"/>
      <c r="F54" s="73"/>
      <c r="G54" s="74"/>
    </row>
    <row r="55" ht="37.5" spans="1:7">
      <c r="A55" s="75" t="s">
        <v>74</v>
      </c>
      <c r="B55" s="29" t="s">
        <v>11</v>
      </c>
      <c r="C55" s="56" t="s">
        <v>39</v>
      </c>
      <c r="D55" s="57" t="s">
        <v>62</v>
      </c>
      <c r="E55" s="58"/>
      <c r="F55" s="30" t="s">
        <v>41</v>
      </c>
      <c r="G55" s="29" t="s">
        <v>14</v>
      </c>
    </row>
    <row r="56" ht="24.75" spans="1:7">
      <c r="A56" s="59">
        <v>1</v>
      </c>
      <c r="B56" s="60" t="s">
        <v>75</v>
      </c>
      <c r="C56" s="61">
        <f>C40</f>
        <v>5000</v>
      </c>
      <c r="D56" s="108">
        <v>0.06</v>
      </c>
      <c r="E56" s="97"/>
      <c r="F56" s="98">
        <f>C56*D56</f>
        <v>300</v>
      </c>
      <c r="G56" s="99" t="s">
        <v>76</v>
      </c>
    </row>
    <row r="57" ht="29" customHeight="1" spans="1:7">
      <c r="A57" s="83" t="s">
        <v>77</v>
      </c>
      <c r="B57" s="67"/>
      <c r="C57" s="67"/>
      <c r="D57" s="67"/>
      <c r="E57" s="67"/>
      <c r="F57" s="100">
        <f>SUM(F56)</f>
        <v>300</v>
      </c>
      <c r="G57" s="69"/>
    </row>
  </sheetData>
  <mergeCells count="57">
    <mergeCell ref="A1:G1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A20:C20"/>
    <mergeCell ref="D20:E20"/>
    <mergeCell ref="A21:G21"/>
    <mergeCell ref="D23:E23"/>
    <mergeCell ref="D24:E24"/>
    <mergeCell ref="A25:E25"/>
    <mergeCell ref="A26:G26"/>
    <mergeCell ref="D27:E27"/>
    <mergeCell ref="D28:E28"/>
    <mergeCell ref="A29:E29"/>
    <mergeCell ref="A30:G30"/>
    <mergeCell ref="D31:E31"/>
    <mergeCell ref="D32:E32"/>
    <mergeCell ref="A33:E33"/>
    <mergeCell ref="A34:G34"/>
    <mergeCell ref="D35:E35"/>
    <mergeCell ref="D36:E36"/>
    <mergeCell ref="A37:E37"/>
    <mergeCell ref="A38:G38"/>
    <mergeCell ref="D39:E39"/>
    <mergeCell ref="D40:E40"/>
    <mergeCell ref="A41:E41"/>
    <mergeCell ref="A42:G42"/>
    <mergeCell ref="D43:E43"/>
    <mergeCell ref="D44:E44"/>
    <mergeCell ref="A45:E45"/>
    <mergeCell ref="D47:E47"/>
    <mergeCell ref="D48:E48"/>
    <mergeCell ref="A49:E49"/>
    <mergeCell ref="D51:E51"/>
    <mergeCell ref="D52:E52"/>
    <mergeCell ref="A53:E53"/>
    <mergeCell ref="A54:G54"/>
    <mergeCell ref="D55:E55"/>
    <mergeCell ref="D56:E56"/>
    <mergeCell ref="A57:E5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北戴河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yzl。</cp:lastModifiedBy>
  <dcterms:created xsi:type="dcterms:W3CDTF">2019-08-01T03:26:00Z</dcterms:created>
  <dcterms:modified xsi:type="dcterms:W3CDTF">2019-10-08T06:08:06Z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