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 activeTab="3"/>
  </bookViews>
  <sheets>
    <sheet name="员工报销明细" sheetId="3" r:id="rId1"/>
    <sheet name="员工差旅明细" sheetId="2" r:id="rId2"/>
    <sheet name="工作人员报销（运中）" sheetId="4" r:id="rId3"/>
    <sheet name="工作人员报销（朗知）" sheetId="5" r:id="rId4"/>
  </sheets>
  <definedNames>
    <definedName name="_xlnm.Print_Area" localSheetId="1">员工差旅明细!$A$1:$K$48</definedName>
  </definedNames>
  <calcPr calcId="124519" concurrentCalc="0"/>
</workbook>
</file>

<file path=xl/calcChain.xml><?xml version="1.0" encoding="utf-8"?>
<calcChain xmlns="http://schemas.openxmlformats.org/spreadsheetml/2006/main">
  <c r="E45" i="5"/>
  <c r="E52"/>
  <c r="E41"/>
  <c r="E44"/>
  <c r="E38"/>
  <c r="E40"/>
  <c r="E33"/>
  <c r="E37"/>
  <c r="E28"/>
  <c r="E32"/>
  <c r="E25"/>
  <c r="E27"/>
  <c r="E22"/>
  <c r="E24"/>
  <c r="E17"/>
  <c r="E21"/>
  <c r="E14"/>
  <c r="E16"/>
  <c r="E8"/>
  <c r="E13"/>
  <c r="E53"/>
  <c r="A58"/>
  <c r="H45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8"/>
  <c r="H9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  <c r="H20" i="3"/>
  <c r="H21" i="4"/>
  <c r="G23"/>
  <c r="F23"/>
  <c r="H20"/>
  <c r="H19"/>
  <c r="H18"/>
  <c r="H17"/>
  <c r="G46"/>
  <c r="F46"/>
  <c r="D46"/>
  <c r="C46"/>
  <c r="H45"/>
  <c r="H44"/>
  <c r="E44"/>
  <c r="E46" s="1"/>
  <c r="G43"/>
  <c r="F43"/>
  <c r="D43"/>
  <c r="C43"/>
  <c r="H42"/>
  <c r="H41"/>
  <c r="H40"/>
  <c r="E40"/>
  <c r="E43" s="1"/>
  <c r="G39"/>
  <c r="F39"/>
  <c r="D39"/>
  <c r="C39"/>
  <c r="H38"/>
  <c r="H37"/>
  <c r="H39" s="1"/>
  <c r="E37"/>
  <c r="E39" s="1"/>
  <c r="G36"/>
  <c r="F36"/>
  <c r="D36"/>
  <c r="C36"/>
  <c r="H35"/>
  <c r="H34"/>
  <c r="E34"/>
  <c r="E36" s="1"/>
  <c r="G33"/>
  <c r="F33"/>
  <c r="D33"/>
  <c r="C33"/>
  <c r="H32"/>
  <c r="H31"/>
  <c r="E31"/>
  <c r="E33" s="1"/>
  <c r="G30"/>
  <c r="F30"/>
  <c r="D30"/>
  <c r="C30"/>
  <c r="H29"/>
  <c r="H28"/>
  <c r="E28"/>
  <c r="E30" s="1"/>
  <c r="G27"/>
  <c r="F27"/>
  <c r="D27"/>
  <c r="C27"/>
  <c r="H26"/>
  <c r="H25"/>
  <c r="H24"/>
  <c r="E24"/>
  <c r="E27" s="1"/>
  <c r="D23"/>
  <c r="C23"/>
  <c r="H22"/>
  <c r="H16"/>
  <c r="H15"/>
  <c r="H14"/>
  <c r="E14"/>
  <c r="E23" s="1"/>
  <c r="G13"/>
  <c r="F13"/>
  <c r="D13"/>
  <c r="C13"/>
  <c r="H12"/>
  <c r="H11"/>
  <c r="E11"/>
  <c r="E13" s="1"/>
  <c r="G10"/>
  <c r="F10"/>
  <c r="D10"/>
  <c r="C10"/>
  <c r="H9"/>
  <c r="H8"/>
  <c r="E8"/>
  <c r="E10" s="1"/>
  <c r="F56" i="3"/>
  <c r="F31"/>
  <c r="H30"/>
  <c r="H29"/>
  <c r="J41" i="2"/>
  <c r="G28"/>
  <c r="B31"/>
  <c r="F26" i="3"/>
  <c r="H25"/>
  <c r="H23" i="4" l="1"/>
  <c r="H10"/>
  <c r="H13"/>
  <c r="H30"/>
  <c r="H36"/>
  <c r="H43"/>
  <c r="H46"/>
  <c r="G47"/>
  <c r="G52" s="1"/>
  <c r="H33"/>
  <c r="H27"/>
  <c r="F47"/>
  <c r="E52" s="1"/>
  <c r="D47"/>
  <c r="C47"/>
  <c r="H47"/>
  <c r="C52" s="1"/>
  <c r="E47"/>
  <c r="A52" s="1"/>
  <c r="I46" i="2"/>
  <c r="I45"/>
  <c r="I44"/>
  <c r="J40"/>
  <c r="J39"/>
  <c r="J38"/>
  <c r="F40"/>
  <c r="F39"/>
  <c r="F38"/>
  <c r="H47"/>
  <c r="I52" i="4" l="1"/>
  <c r="I47" i="2"/>
  <c r="G56" i="3"/>
  <c r="C56"/>
  <c r="G48"/>
  <c r="F48"/>
  <c r="G44"/>
  <c r="F44"/>
  <c r="G41"/>
  <c r="F41"/>
  <c r="G36"/>
  <c r="F36"/>
  <c r="G31"/>
  <c r="G26"/>
  <c r="G22"/>
  <c r="F22"/>
  <c r="D22"/>
  <c r="C22"/>
  <c r="G16"/>
  <c r="F16"/>
  <c r="D16"/>
  <c r="C16"/>
  <c r="G13"/>
  <c r="F13"/>
  <c r="D13"/>
  <c r="C13"/>
  <c r="G57" l="1"/>
  <c r="G62" s="1"/>
  <c r="F57"/>
  <c r="E62" s="1"/>
  <c r="H28"/>
  <c r="H15"/>
  <c r="D56"/>
  <c r="H50"/>
  <c r="H51"/>
  <c r="H52"/>
  <c r="H53"/>
  <c r="H54"/>
  <c r="H55"/>
  <c r="D48"/>
  <c r="C48"/>
  <c r="D44"/>
  <c r="C44"/>
  <c r="D41"/>
  <c r="C41"/>
  <c r="D36"/>
  <c r="C36"/>
  <c r="D31"/>
  <c r="C31"/>
  <c r="D26"/>
  <c r="C26"/>
  <c r="E8"/>
  <c r="E13" s="1"/>
  <c r="H8"/>
  <c r="H9"/>
  <c r="H10"/>
  <c r="H11"/>
  <c r="H12"/>
  <c r="H14"/>
  <c r="H16" s="1"/>
  <c r="H17"/>
  <c r="H18"/>
  <c r="H19"/>
  <c r="H21"/>
  <c r="H23"/>
  <c r="H24"/>
  <c r="H27"/>
  <c r="H31" s="1"/>
  <c r="H32"/>
  <c r="H33"/>
  <c r="H34"/>
  <c r="H35"/>
  <c r="H37"/>
  <c r="H38"/>
  <c r="H39"/>
  <c r="H40"/>
  <c r="H42"/>
  <c r="H43"/>
  <c r="H45"/>
  <c r="H46"/>
  <c r="H47"/>
  <c r="H49"/>
  <c r="H56" s="1"/>
  <c r="E14"/>
  <c r="E16" s="1"/>
  <c r="E17"/>
  <c r="E22" s="1"/>
  <c r="E23"/>
  <c r="E26" s="1"/>
  <c r="E27"/>
  <c r="E31" s="1"/>
  <c r="E32"/>
  <c r="E36" s="1"/>
  <c r="E37"/>
  <c r="E41" s="1"/>
  <c r="E42"/>
  <c r="E44" s="1"/>
  <c r="E45"/>
  <c r="E48" s="1"/>
  <c r="E49"/>
  <c r="E56" s="1"/>
  <c r="H26" l="1"/>
  <c r="C57"/>
  <c r="H13"/>
  <c r="D57"/>
  <c r="E57"/>
  <c r="A62" s="1"/>
  <c r="H48"/>
  <c r="H22"/>
  <c r="H44"/>
  <c r="H41"/>
  <c r="H36"/>
  <c r="I28" i="2"/>
  <c r="G31" s="1"/>
  <c r="H28"/>
  <c r="H57" i="3" l="1"/>
  <c r="C62" s="1"/>
  <c r="I62" s="1"/>
  <c r="K31" i="2"/>
</calcChain>
</file>

<file path=xl/sharedStrings.xml><?xml version="1.0" encoding="utf-8"?>
<sst xmlns="http://schemas.openxmlformats.org/spreadsheetml/2006/main" count="276" uniqueCount="182">
  <si>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</si>
  <si>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</si>
  <si>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</si>
  <si>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</si>
  <si>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</si>
  <si>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</si>
  <si>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</si>
  <si>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</si>
  <si>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</si>
  <si>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</si>
  <si>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</si>
  <si>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</si>
  <si>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</si>
  <si>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</si>
  <si>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</si>
  <si>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</si>
  <si>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</si>
  <si>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</si>
  <si>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</si>
  <si>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</si>
  <si>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</si>
  <si>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</si>
  <si>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</si>
  <si>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</si>
  <si>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</si>
  <si>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</si>
  <si>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</si>
  <si>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</si>
  <si>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</si>
  <si>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</si>
  <si>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</si>
  <si>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</si>
  <si>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</si>
  <si>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</si>
  <si>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</si>
  <si>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</si>
  <si>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</si>
  <si>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</si>
  <si>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</si>
  <si>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</si>
  <si>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</si>
  <si>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</si>
  <si>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</si>
  <si>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</si>
  <si>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</si>
  <si>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</si>
  <si>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</si>
  <si>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</si>
  <si>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</si>
  <si>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</si>
  <si>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</si>
  <si>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</si>
  <si>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</si>
  <si>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</si>
  <si>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</si>
  <si>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</si>
  <si>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</si>
  <si>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</si>
  <si>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</si>
  <si>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</si>
  <si>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</si>
  <si>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</si>
  <si>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</si>
  <si>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</si>
  <si>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</si>
  <si>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</si>
  <si>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</si>
  <si>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</si>
  <si>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</si>
  <si>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</si>
  <si>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</si>
  <si>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</si>
  <si>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</si>
  <si>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</si>
  <si>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</si>
  <si>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</si>
  <si>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</si>
  <si>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</si>
  <si>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</si>
  <si>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</si>
  <si>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</si>
  <si>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</si>
  <si>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</si>
  <si>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</si>
  <si>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</si>
  <si>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</si>
  <si>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</si>
  <si>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</si>
  <si>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</si>
  <si>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工程师报销费用</t>
    <phoneticPr fontId="1" type="noConversion"/>
  </si>
  <si>
    <t>黄斯韵报销费用</t>
    <phoneticPr fontId="1" type="noConversion"/>
  </si>
  <si>
    <t>余馨皓报销费用</t>
    <phoneticPr fontId="1" type="noConversion"/>
  </si>
  <si>
    <t>购买蛋糕费用</t>
    <phoneticPr fontId="1" type="noConversion"/>
  </si>
  <si>
    <t>外出用餐费用</t>
    <phoneticPr fontId="1" type="noConversion"/>
  </si>
  <si>
    <t>哈尔滨酒店餐费尾款</t>
    <phoneticPr fontId="1" type="noConversion"/>
  </si>
  <si>
    <t>茶歇及午餐盒饭费用</t>
    <phoneticPr fontId="1" type="noConversion"/>
  </si>
  <si>
    <t>温泉及泳裤费用</t>
    <phoneticPr fontId="1" type="noConversion"/>
  </si>
  <si>
    <t>16日午餐费用单独结算</t>
    <phoneticPr fontId="1" type="noConversion"/>
  </si>
  <si>
    <t>冰雪试驾购买保险费用（1525+725）</t>
    <phoneticPr fontId="1" type="noConversion"/>
  </si>
  <si>
    <t>14日外出用餐VIP车辆司机劳务</t>
    <phoneticPr fontId="1" type="noConversion"/>
  </si>
  <si>
    <t>媒体报销费用</t>
    <phoneticPr fontId="1" type="noConversion"/>
  </si>
  <si>
    <t>1月9日家-机场</t>
    <phoneticPr fontId="1" type="noConversion"/>
  </si>
  <si>
    <t>1月16日机场-家</t>
    <phoneticPr fontId="1" type="noConversion"/>
  </si>
  <si>
    <t>1月8日公司-家（拿物料）</t>
    <phoneticPr fontId="1" type="noConversion"/>
  </si>
  <si>
    <t>1月9日五大连池机场-酒店</t>
    <phoneticPr fontId="1" type="noConversion"/>
  </si>
  <si>
    <t>1月9日外出采购水等物料</t>
    <phoneticPr fontId="1" type="noConversion"/>
  </si>
  <si>
    <t>13日温泉国际送机后打车回万豪</t>
    <phoneticPr fontId="1" type="noConversion"/>
  </si>
  <si>
    <t>13日晚打车回万豪酒店</t>
    <phoneticPr fontId="1" type="noConversion"/>
  </si>
  <si>
    <t>16日送机后打车回万豪酒店</t>
    <phoneticPr fontId="1" type="noConversion"/>
  </si>
  <si>
    <t>12日打车回酒店</t>
    <phoneticPr fontId="1" type="noConversion"/>
  </si>
  <si>
    <t>10日万豪酒店拉物料至温泉国际酒店</t>
    <phoneticPr fontId="1" type="noConversion"/>
  </si>
  <si>
    <t>温泉国际酒店礼宾小费</t>
    <phoneticPr fontId="1" type="noConversion"/>
  </si>
  <si>
    <t>9日午餐</t>
    <phoneticPr fontId="1" type="noConversion"/>
  </si>
  <si>
    <t>16日晚餐</t>
    <phoneticPr fontId="1" type="noConversion"/>
  </si>
  <si>
    <t>五大连池</t>
    <phoneticPr fontId="1" type="noConversion"/>
  </si>
  <si>
    <t>1月9日-16日</t>
    <phoneticPr fontId="1" type="noConversion"/>
  </si>
  <si>
    <t>1月13日-14日</t>
    <phoneticPr fontId="1" type="noConversion"/>
  </si>
  <si>
    <t>安黎欢</t>
    <phoneticPr fontId="1" type="noConversion"/>
  </si>
  <si>
    <t>北京、五大连池</t>
    <phoneticPr fontId="1" type="noConversion"/>
  </si>
  <si>
    <t>1月8日-16日</t>
    <phoneticPr fontId="1" type="noConversion"/>
  </si>
  <si>
    <t>项目经理</t>
    <phoneticPr fontId="1" type="noConversion"/>
  </si>
  <si>
    <t>业务6组</t>
    <phoneticPr fontId="1" type="noConversion"/>
  </si>
  <si>
    <t xml:space="preserve">HMEA-180109-STY299 </t>
    <phoneticPr fontId="1" type="noConversion"/>
  </si>
  <si>
    <t>购买加湿器费用</t>
    <phoneticPr fontId="1" type="noConversion"/>
  </si>
  <si>
    <t>14日工程师打车回万豪酒店(两辆车）</t>
    <phoneticPr fontId="1" type="noConversion"/>
  </si>
  <si>
    <t>超市采买费用</t>
    <phoneticPr fontId="1" type="noConversion"/>
  </si>
  <si>
    <t>打印餐券费用</t>
    <phoneticPr fontId="1" type="noConversion"/>
  </si>
  <si>
    <t>感冒药费用</t>
    <phoneticPr fontId="1" type="noConversion"/>
  </si>
  <si>
    <t>购买矿泉水费用</t>
    <phoneticPr fontId="1" type="noConversion"/>
  </si>
  <si>
    <t>出租车往返酒店费用</t>
    <phoneticPr fontId="1" type="noConversion"/>
  </si>
  <si>
    <t>快递物料回各地费用（1700+182）</t>
    <phoneticPr fontId="1" type="noConversion"/>
  </si>
  <si>
    <t>第二批媒体用餐费用微信确认</t>
    <phoneticPr fontId="1" type="noConversion"/>
  </si>
  <si>
    <t>；</t>
    <phoneticPr fontId="1" type="noConversion"/>
  </si>
  <si>
    <t>汪杨报销费用</t>
    <phoneticPr fontId="1" type="noConversion"/>
  </si>
  <si>
    <t>闻佳报销费用</t>
    <phoneticPr fontId="1" type="noConversion"/>
  </si>
  <si>
    <t>孙冬蕾报销费用</t>
    <phoneticPr fontId="1" type="noConversion"/>
  </si>
  <si>
    <t>李叶报销费用</t>
    <phoneticPr fontId="1" type="noConversion"/>
  </si>
  <si>
    <t>陈炀报销费用</t>
    <phoneticPr fontId="1" type="noConversion"/>
  </si>
  <si>
    <t>李静报销费用</t>
    <phoneticPr fontId="1" type="noConversion"/>
  </si>
  <si>
    <t>李晓雨报销费用</t>
    <phoneticPr fontId="1" type="noConversion"/>
  </si>
  <si>
    <t>需有客户邮件确认，并抄送合规部。</t>
    <phoneticPr fontId="1" type="noConversion"/>
  </si>
  <si>
    <t>王红报销费用</t>
    <phoneticPr fontId="1" type="noConversion"/>
  </si>
  <si>
    <t>James报销费用</t>
    <phoneticPr fontId="1" type="noConversion"/>
  </si>
  <si>
    <t>团号：HMEA-180109-STY299</t>
    <phoneticPr fontId="1" type="noConversion"/>
  </si>
  <si>
    <t>会议日期：2018年1月8日-16日</t>
    <phoneticPr fontId="1" type="noConversion"/>
  </si>
  <si>
    <t>餐费报销</t>
    <phoneticPr fontId="1" type="noConversion"/>
  </si>
  <si>
    <t>【借款报销单】</t>
    <phoneticPr fontId="1" type="noConversion"/>
  </si>
  <si>
    <t>序号</t>
    <phoneticPr fontId="1" type="noConversion"/>
  </si>
  <si>
    <t>项目</t>
    <phoneticPr fontId="1" type="noConversion"/>
  </si>
  <si>
    <t>借款</t>
    <phoneticPr fontId="1" type="noConversion"/>
  </si>
  <si>
    <t>还款</t>
    <phoneticPr fontId="1" type="noConversion"/>
  </si>
  <si>
    <t>还发票要求</t>
    <phoneticPr fontId="1" type="noConversion"/>
  </si>
  <si>
    <t>发票金额</t>
    <phoneticPr fontId="1" type="noConversion"/>
  </si>
  <si>
    <t>其他金额</t>
    <phoneticPr fontId="1" type="noConversion"/>
  </si>
  <si>
    <t>还款金额</t>
    <phoneticPr fontId="1" type="noConversion"/>
  </si>
  <si>
    <t>活动交通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</si>
  <si>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</si>
  <si>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媒体费用</t>
    <phoneticPr fontId="1" type="noConversion"/>
  </si>
  <si>
    <t>仅可使用公司规定项目的发票，其余均不可用。需提供签到表及收条。</t>
    <phoneticPr fontId="1" type="noConversion"/>
  </si>
  <si>
    <t>客户使用费用</t>
    <phoneticPr fontId="1" type="noConversion"/>
  </si>
  <si>
    <t>朗知报销费用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</si>
  <si>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</si>
  <si>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</si>
  <si>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</si>
  <si>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现地采买费用合计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</si>
  <si>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</si>
  <si>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第三方人工工资合计</t>
    <phoneticPr fontId="1" type="noConversion"/>
  </si>
  <si>
    <t>制作费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</si>
  <si>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</si>
  <si>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</si>
  <si>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</si>
  <si>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</si>
  <si>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境外费用合计</t>
    <phoneticPr fontId="1" type="noConversion"/>
  </si>
  <si>
    <t>借款金额合计</t>
    <phoneticPr fontId="5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</si>
  <si>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</si>
  <si>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</si>
  <si>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</si>
  <si>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</si>
  <si>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</si>
  <si>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</si>
  <si>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 xml:space="preserve">团号：HMEA-180109-STY299 </t>
    <phoneticPr fontId="1" type="noConversion"/>
  </si>
  <si>
    <t>会议日期：2018年1月8-16日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</si>
</sst>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4"/>
  <sheetViews>
    <sheetView view="pageBreakPreview" zoomScale="60" workbookViewId="0">
      <selection activeCell="G21" sqref="G21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5.5" style="29" bestFit="1" customWidth="1"/>
    <col min="4" max="4" width="9.875" bestFit="1" customWidth="1"/>
    <col min="5" max="6" width="15.5" bestFit="1" customWidth="1"/>
    <col min="7" max="7" width="14.125" bestFit="1" customWidth="1"/>
    <col min="8" max="8" width="15.5" bestFit="1" customWidth="1"/>
    <col min="9" max="9" width="31.5" customWidth="1"/>
    <col min="10" max="10" width="39.5" customWidth="1"/>
  </cols>
  <sheetData>
    <row r="2" spans="1:12" ht="21" customHeight="1">
      <c r="C2" s="93" t="s">
        <v>74</v>
      </c>
      <c r="D2" s="93"/>
      <c r="E2" s="93"/>
      <c r="F2" s="93"/>
      <c r="G2" s="93"/>
      <c r="H2" s="93"/>
      <c r="I2" s="38"/>
      <c r="J2" s="38"/>
      <c r="K2" s="38"/>
      <c r="L2" s="38"/>
    </row>
    <row r="4" spans="1:12" ht="21" customHeight="1">
      <c r="H4" s="77" t="s">
        <v>79</v>
      </c>
      <c r="I4" s="77"/>
      <c r="J4" s="77" t="s">
        <v>80</v>
      </c>
    </row>
    <row r="5" spans="1:12" ht="21" customHeight="1">
      <c r="H5" s="78"/>
      <c r="I5" s="78"/>
      <c r="J5" s="78"/>
    </row>
    <row r="6" spans="1:12" ht="21" customHeight="1">
      <c r="A6" s="96" t="s">
        <v>46</v>
      </c>
      <c r="B6" s="82" t="s">
        <v>0</v>
      </c>
      <c r="C6" s="94" t="s">
        <v>11</v>
      </c>
      <c r="D6" s="94"/>
      <c r="E6" s="94"/>
      <c r="F6" s="95" t="s">
        <v>10</v>
      </c>
      <c r="G6" s="95"/>
      <c r="H6" s="95"/>
      <c r="I6" s="95"/>
      <c r="J6" s="82" t="s">
        <v>6</v>
      </c>
    </row>
    <row r="7" spans="1:12" ht="21" customHeight="1">
      <c r="A7" s="96"/>
      <c r="B7" s="8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82"/>
    </row>
    <row r="8" spans="1:12" ht="21" customHeight="1">
      <c r="A8" s="90">
        <v>1</v>
      </c>
      <c r="B8" s="91" t="s">
        <v>2</v>
      </c>
      <c r="C8" s="62">
        <v>0</v>
      </c>
      <c r="D8" s="63"/>
      <c r="E8" s="62">
        <f>C8*D8</f>
        <v>0</v>
      </c>
      <c r="F8" s="36">
        <v>0</v>
      </c>
      <c r="G8" s="36">
        <v>0</v>
      </c>
      <c r="H8" s="36">
        <f t="shared" ref="H8:H49" si="0">F8+G8</f>
        <v>0</v>
      </c>
      <c r="I8" s="2"/>
      <c r="J8" s="83" t="s">
        <v>73</v>
      </c>
    </row>
    <row r="9" spans="1:12" ht="21" customHeight="1">
      <c r="A9" s="90"/>
      <c r="B9" s="91"/>
      <c r="C9" s="62"/>
      <c r="D9" s="63"/>
      <c r="E9" s="62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>
      <c r="A10" s="90"/>
      <c r="B10" s="91"/>
      <c r="C10" s="62"/>
      <c r="D10" s="63"/>
      <c r="E10" s="62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>
      <c r="A11" s="90"/>
      <c r="B11" s="91"/>
      <c r="C11" s="62"/>
      <c r="D11" s="63"/>
      <c r="E11" s="62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>
      <c r="A12" s="90"/>
      <c r="B12" s="91"/>
      <c r="C12" s="62"/>
      <c r="D12" s="63"/>
      <c r="E12" s="62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>
      <c r="A14" s="67">
        <v>2</v>
      </c>
      <c r="B14" s="64" t="s">
        <v>49</v>
      </c>
      <c r="C14" s="69">
        <v>500</v>
      </c>
      <c r="D14" s="67">
        <v>25</v>
      </c>
      <c r="E14" s="69">
        <f t="shared" ref="E14:E49" si="2">C14*D14</f>
        <v>12500</v>
      </c>
      <c r="F14" s="36">
        <v>581</v>
      </c>
      <c r="G14" s="36">
        <v>0</v>
      </c>
      <c r="H14" s="36">
        <f t="shared" si="0"/>
        <v>581</v>
      </c>
      <c r="I14" s="2" t="s">
        <v>100</v>
      </c>
      <c r="J14" s="71" t="s">
        <v>65</v>
      </c>
    </row>
    <row r="15" spans="1:12" ht="21" customHeight="1">
      <c r="A15" s="68"/>
      <c r="B15" s="66"/>
      <c r="C15" s="70"/>
      <c r="D15" s="68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>
      <c r="A16" s="34"/>
      <c r="B16" s="30" t="s">
        <v>50</v>
      </c>
      <c r="C16" s="37">
        <f>SUM(C14)</f>
        <v>500</v>
      </c>
      <c r="D16" s="37">
        <f>SUM(D14)</f>
        <v>25</v>
      </c>
      <c r="E16" s="37">
        <f>SUM(E14)</f>
        <v>12500</v>
      </c>
      <c r="F16" s="37">
        <f>SUM(F14:F15)</f>
        <v>581</v>
      </c>
      <c r="G16" s="37">
        <f>SUM(G14:G15)</f>
        <v>0</v>
      </c>
      <c r="H16" s="37">
        <f>SUM(H14:H15)</f>
        <v>581</v>
      </c>
      <c r="I16" s="35"/>
      <c r="J16" s="73"/>
    </row>
    <row r="17" spans="1:10" ht="21" customHeight="1">
      <c r="A17" s="90">
        <v>3</v>
      </c>
      <c r="B17" s="91" t="s">
        <v>51</v>
      </c>
      <c r="C17" s="62">
        <v>0</v>
      </c>
      <c r="D17" s="63"/>
      <c r="E17" s="62">
        <f t="shared" si="2"/>
        <v>0</v>
      </c>
      <c r="F17" s="36">
        <v>5283</v>
      </c>
      <c r="G17" s="36">
        <v>0</v>
      </c>
      <c r="H17" s="36">
        <f t="shared" si="0"/>
        <v>5283</v>
      </c>
      <c r="I17" s="2" t="s">
        <v>89</v>
      </c>
      <c r="J17" s="74" t="s">
        <v>66</v>
      </c>
    </row>
    <row r="18" spans="1:10" ht="21" customHeight="1">
      <c r="A18" s="90"/>
      <c r="B18" s="91"/>
      <c r="C18" s="62"/>
      <c r="D18" s="63"/>
      <c r="E18" s="62"/>
      <c r="F18" s="36">
        <v>432</v>
      </c>
      <c r="G18" s="36">
        <v>0</v>
      </c>
      <c r="H18" s="36">
        <f t="shared" si="0"/>
        <v>432</v>
      </c>
      <c r="I18" s="2" t="s">
        <v>90</v>
      </c>
      <c r="J18" s="75"/>
    </row>
    <row r="19" spans="1:10" ht="21" customHeight="1">
      <c r="A19" s="90"/>
      <c r="B19" s="91"/>
      <c r="C19" s="62"/>
      <c r="D19" s="63"/>
      <c r="E19" s="62"/>
      <c r="F19" s="36">
        <v>358.4</v>
      </c>
      <c r="G19" s="36">
        <v>0</v>
      </c>
      <c r="H19" s="36">
        <f t="shared" si="0"/>
        <v>358.4</v>
      </c>
      <c r="I19" s="2" t="s">
        <v>91</v>
      </c>
      <c r="J19" s="75"/>
    </row>
    <row r="20" spans="1:10" ht="21" customHeight="1">
      <c r="A20" s="90"/>
      <c r="B20" s="91"/>
      <c r="C20" s="62"/>
      <c r="D20" s="63"/>
      <c r="E20" s="62"/>
      <c r="F20" s="58">
        <v>755</v>
      </c>
      <c r="G20" s="58">
        <v>0</v>
      </c>
      <c r="H20" s="58">
        <f t="shared" si="0"/>
        <v>755</v>
      </c>
      <c r="I20" s="2" t="s">
        <v>145</v>
      </c>
      <c r="J20" s="75"/>
    </row>
    <row r="21" spans="1:10" ht="21" customHeight="1">
      <c r="A21" s="90"/>
      <c r="B21" s="91"/>
      <c r="C21" s="62"/>
      <c r="D21" s="63"/>
      <c r="E21" s="62"/>
      <c r="F21" s="36">
        <v>4605</v>
      </c>
      <c r="G21" s="36">
        <v>0</v>
      </c>
      <c r="H21" s="36">
        <f t="shared" si="0"/>
        <v>4605</v>
      </c>
      <c r="I21" s="2" t="s">
        <v>131</v>
      </c>
      <c r="J21" s="75"/>
    </row>
    <row r="22" spans="1:10" s="31" customFormat="1" ht="21" customHeight="1">
      <c r="A22" s="34"/>
      <c r="B22" s="30" t="s">
        <v>52</v>
      </c>
      <c r="C22" s="37">
        <f>SUM(C17)</f>
        <v>0</v>
      </c>
      <c r="D22" s="37">
        <f t="shared" ref="D22:E22" si="4">SUM(D17)</f>
        <v>0</v>
      </c>
      <c r="E22" s="37">
        <f t="shared" si="4"/>
        <v>0</v>
      </c>
      <c r="F22" s="37">
        <f>SUM(F17:F21)</f>
        <v>11433.4</v>
      </c>
      <c r="G22" s="37">
        <f>SUM(G17:G21)</f>
        <v>0</v>
      </c>
      <c r="H22" s="37">
        <f>SUM(H17:H21)</f>
        <v>11433.4</v>
      </c>
      <c r="I22" s="35" t="s">
        <v>132</v>
      </c>
      <c r="J22" s="76"/>
    </row>
    <row r="23" spans="1:10" ht="21" customHeight="1">
      <c r="A23" s="67">
        <v>4</v>
      </c>
      <c r="B23" s="64" t="s">
        <v>4</v>
      </c>
      <c r="C23" s="69">
        <v>27500</v>
      </c>
      <c r="D23" s="67">
        <v>1</v>
      </c>
      <c r="E23" s="69">
        <f t="shared" si="2"/>
        <v>27500</v>
      </c>
      <c r="F23" s="36">
        <v>2220</v>
      </c>
      <c r="G23" s="36">
        <v>0</v>
      </c>
      <c r="H23" s="36">
        <f t="shared" si="0"/>
        <v>2220</v>
      </c>
      <c r="I23" s="2" t="s">
        <v>93</v>
      </c>
      <c r="J23" s="74" t="s">
        <v>67</v>
      </c>
    </row>
    <row r="24" spans="1:10" ht="21" customHeight="1">
      <c r="A24" s="85"/>
      <c r="B24" s="65"/>
      <c r="C24" s="84"/>
      <c r="D24" s="85"/>
      <c r="E24" s="84"/>
      <c r="F24" s="36">
        <v>360</v>
      </c>
      <c r="G24" s="36">
        <v>0</v>
      </c>
      <c r="H24" s="36">
        <f t="shared" si="0"/>
        <v>360</v>
      </c>
      <c r="I24" s="2" t="s">
        <v>94</v>
      </c>
      <c r="J24" s="75"/>
    </row>
    <row r="25" spans="1:10" ht="21" customHeight="1">
      <c r="A25" s="68"/>
      <c r="B25" s="66"/>
      <c r="C25" s="70"/>
      <c r="D25" s="68"/>
      <c r="E25" s="70"/>
      <c r="F25" s="50">
        <v>801</v>
      </c>
      <c r="G25" s="50">
        <v>0</v>
      </c>
      <c r="H25" s="50">
        <f t="shared" ref="H25" si="5">F25+G25</f>
        <v>801</v>
      </c>
      <c r="I25" s="2" t="s">
        <v>97</v>
      </c>
      <c r="J25" s="75"/>
    </row>
    <row r="26" spans="1:10" s="31" customFormat="1" ht="21" customHeight="1">
      <c r="A26" s="34"/>
      <c r="B26" s="30" t="s">
        <v>53</v>
      </c>
      <c r="C26" s="37">
        <f>SUM(C23)</f>
        <v>27500</v>
      </c>
      <c r="D26" s="37">
        <f t="shared" ref="D26:E26" si="6">SUM(D23)</f>
        <v>1</v>
      </c>
      <c r="E26" s="37">
        <f t="shared" si="6"/>
        <v>27500</v>
      </c>
      <c r="F26" s="37">
        <f>SUM(F23:F25)</f>
        <v>3381</v>
      </c>
      <c r="G26" s="37">
        <f t="shared" ref="G26" si="7">SUM(G23:G24)</f>
        <v>0</v>
      </c>
      <c r="H26" s="37">
        <f>SUM(H23:H25)</f>
        <v>3381</v>
      </c>
      <c r="I26" s="35"/>
      <c r="J26" s="76"/>
    </row>
    <row r="27" spans="1:10" ht="21" customHeight="1">
      <c r="A27" s="67">
        <v>5</v>
      </c>
      <c r="B27" s="64" t="s">
        <v>54</v>
      </c>
      <c r="C27" s="69">
        <v>7000</v>
      </c>
      <c r="D27" s="67">
        <v>1</v>
      </c>
      <c r="E27" s="69">
        <f t="shared" si="2"/>
        <v>7000</v>
      </c>
      <c r="F27" s="36">
        <v>17600</v>
      </c>
      <c r="G27" s="36">
        <v>0</v>
      </c>
      <c r="H27" s="36">
        <f t="shared" si="0"/>
        <v>17600</v>
      </c>
      <c r="I27" s="2" t="s">
        <v>95</v>
      </c>
      <c r="J27" s="71" t="s">
        <v>68</v>
      </c>
    </row>
    <row r="28" spans="1:10" ht="21" customHeight="1">
      <c r="A28" s="85"/>
      <c r="B28" s="65"/>
      <c r="C28" s="84"/>
      <c r="D28" s="85"/>
      <c r="E28" s="84"/>
      <c r="F28" s="36">
        <v>656</v>
      </c>
      <c r="G28" s="36">
        <v>0</v>
      </c>
      <c r="H28" s="36">
        <f t="shared" ref="H28" si="8">F28+G28</f>
        <v>656</v>
      </c>
      <c r="I28" s="2" t="s">
        <v>92</v>
      </c>
      <c r="J28" s="72"/>
    </row>
    <row r="29" spans="1:10" ht="21" customHeight="1">
      <c r="A29" s="85"/>
      <c r="B29" s="65"/>
      <c r="C29" s="84"/>
      <c r="D29" s="85"/>
      <c r="E29" s="84"/>
      <c r="F29" s="51">
        <v>1365</v>
      </c>
      <c r="G29" s="51">
        <v>0</v>
      </c>
      <c r="H29" s="51">
        <f t="shared" ref="H29" si="9">F29+G29</f>
        <v>1365</v>
      </c>
      <c r="I29" s="2" t="s">
        <v>123</v>
      </c>
      <c r="J29" s="72"/>
    </row>
    <row r="30" spans="1:10" ht="21" customHeight="1">
      <c r="A30" s="68"/>
      <c r="B30" s="66"/>
      <c r="C30" s="70"/>
      <c r="D30" s="68"/>
      <c r="E30" s="70"/>
      <c r="F30" s="54">
        <v>828.9</v>
      </c>
      <c r="G30" s="54">
        <v>0</v>
      </c>
      <c r="H30" s="54">
        <f t="shared" ref="H30" si="10">F30+G30</f>
        <v>828.9</v>
      </c>
      <c r="I30" s="2" t="s">
        <v>125</v>
      </c>
      <c r="J30" s="72"/>
    </row>
    <row r="31" spans="1:10" s="31" customFormat="1" ht="21" customHeight="1">
      <c r="A31" s="34"/>
      <c r="B31" s="30" t="s">
        <v>59</v>
      </c>
      <c r="C31" s="37">
        <f>SUM(C27)</f>
        <v>7000</v>
      </c>
      <c r="D31" s="37">
        <f t="shared" ref="D31:E31" si="11">SUM(D27)</f>
        <v>1</v>
      </c>
      <c r="E31" s="37">
        <f t="shared" si="11"/>
        <v>7000</v>
      </c>
      <c r="F31" s="37">
        <f>SUM(F27:F30)</f>
        <v>20449.900000000001</v>
      </c>
      <c r="G31" s="37">
        <f>SUM(G27:G28)</f>
        <v>0</v>
      </c>
      <c r="H31" s="37">
        <f>SUM(H27:H30)</f>
        <v>20449.900000000001</v>
      </c>
      <c r="I31" s="35"/>
      <c r="J31" s="73"/>
    </row>
    <row r="32" spans="1:10" ht="21" customHeight="1">
      <c r="A32" s="90">
        <v>6</v>
      </c>
      <c r="B32" s="91" t="s">
        <v>55</v>
      </c>
      <c r="C32" s="62">
        <v>0</v>
      </c>
      <c r="D32" s="63"/>
      <c r="E32" s="62">
        <f t="shared" si="2"/>
        <v>0</v>
      </c>
      <c r="F32" s="36">
        <v>500</v>
      </c>
      <c r="G32" s="36">
        <v>0</v>
      </c>
      <c r="H32" s="36">
        <f t="shared" si="0"/>
        <v>500</v>
      </c>
      <c r="I32" s="2" t="s">
        <v>99</v>
      </c>
      <c r="J32" s="71" t="s">
        <v>69</v>
      </c>
    </row>
    <row r="33" spans="1:10" ht="21" customHeight="1">
      <c r="A33" s="90"/>
      <c r="B33" s="91"/>
      <c r="C33" s="62"/>
      <c r="D33" s="63"/>
      <c r="E33" s="62"/>
      <c r="F33" s="36">
        <v>0</v>
      </c>
      <c r="G33" s="36">
        <v>400</v>
      </c>
      <c r="H33" s="36">
        <f t="shared" si="0"/>
        <v>400</v>
      </c>
      <c r="I33" s="2" t="s">
        <v>110</v>
      </c>
      <c r="J33" s="75"/>
    </row>
    <row r="34" spans="1:10" ht="21" customHeight="1">
      <c r="A34" s="90"/>
      <c r="B34" s="91"/>
      <c r="C34" s="62"/>
      <c r="D34" s="63"/>
      <c r="E34" s="62"/>
      <c r="F34" s="36">
        <v>0</v>
      </c>
      <c r="G34" s="36">
        <v>100</v>
      </c>
      <c r="H34" s="36">
        <f t="shared" si="0"/>
        <v>100</v>
      </c>
      <c r="I34" s="2" t="s">
        <v>111</v>
      </c>
      <c r="J34" s="75"/>
    </row>
    <row r="35" spans="1:10" ht="21" customHeight="1">
      <c r="A35" s="90"/>
      <c r="B35" s="91"/>
      <c r="C35" s="62"/>
      <c r="D35" s="63"/>
      <c r="E35" s="62"/>
      <c r="F35" s="36">
        <v>0</v>
      </c>
      <c r="G35" s="36">
        <v>0</v>
      </c>
      <c r="H35" s="36">
        <f t="shared" si="0"/>
        <v>0</v>
      </c>
      <c r="I35" s="2"/>
      <c r="J35" s="75"/>
    </row>
    <row r="36" spans="1:10" s="31" customFormat="1" ht="21" customHeight="1">
      <c r="A36" s="34"/>
      <c r="B36" s="30" t="s">
        <v>60</v>
      </c>
      <c r="C36" s="37">
        <f>SUM(C32)</f>
        <v>0</v>
      </c>
      <c r="D36" s="37">
        <f t="shared" ref="D36:E36" si="12">SUM(D32)</f>
        <v>0</v>
      </c>
      <c r="E36" s="37">
        <f t="shared" si="12"/>
        <v>0</v>
      </c>
      <c r="F36" s="37">
        <f>SUM(F32:F35)</f>
        <v>500</v>
      </c>
      <c r="G36" s="37">
        <f t="shared" ref="G36" si="13">SUM(G32:G35)</f>
        <v>500</v>
      </c>
      <c r="H36" s="37">
        <f>SUM(H32:H35)</f>
        <v>1000</v>
      </c>
      <c r="I36" s="35"/>
      <c r="J36" s="76"/>
    </row>
    <row r="37" spans="1:10" ht="21" customHeight="1">
      <c r="A37" s="90">
        <v>7</v>
      </c>
      <c r="B37" s="91" t="s">
        <v>56</v>
      </c>
      <c r="C37" s="62">
        <v>0</v>
      </c>
      <c r="D37" s="63"/>
      <c r="E37" s="62">
        <f t="shared" si="2"/>
        <v>0</v>
      </c>
      <c r="F37" s="36">
        <v>0</v>
      </c>
      <c r="G37" s="36">
        <v>0</v>
      </c>
      <c r="H37" s="36">
        <f t="shared" si="0"/>
        <v>0</v>
      </c>
      <c r="I37" s="2"/>
      <c r="J37" s="79"/>
    </row>
    <row r="38" spans="1:10" ht="21" customHeight="1">
      <c r="A38" s="90"/>
      <c r="B38" s="91"/>
      <c r="C38" s="62"/>
      <c r="D38" s="63"/>
      <c r="E38" s="62"/>
      <c r="F38" s="36">
        <v>0</v>
      </c>
      <c r="G38" s="36">
        <v>0</v>
      </c>
      <c r="H38" s="36">
        <f t="shared" si="0"/>
        <v>0</v>
      </c>
      <c r="I38" s="2"/>
      <c r="J38" s="80"/>
    </row>
    <row r="39" spans="1:10" ht="21" customHeight="1">
      <c r="A39" s="90"/>
      <c r="B39" s="91"/>
      <c r="C39" s="62"/>
      <c r="D39" s="63"/>
      <c r="E39" s="62"/>
      <c r="F39" s="36">
        <v>0</v>
      </c>
      <c r="G39" s="36">
        <v>0</v>
      </c>
      <c r="H39" s="36">
        <f t="shared" si="0"/>
        <v>0</v>
      </c>
      <c r="I39" s="2"/>
      <c r="J39" s="80"/>
    </row>
    <row r="40" spans="1:10" ht="21" customHeight="1">
      <c r="A40" s="90"/>
      <c r="B40" s="91"/>
      <c r="C40" s="62"/>
      <c r="D40" s="63"/>
      <c r="E40" s="62"/>
      <c r="F40" s="36">
        <v>0</v>
      </c>
      <c r="G40" s="36">
        <v>0</v>
      </c>
      <c r="H40" s="36">
        <f t="shared" si="0"/>
        <v>0</v>
      </c>
      <c r="I40" s="2"/>
      <c r="J40" s="80"/>
    </row>
    <row r="41" spans="1:10" s="31" customFormat="1" ht="21" customHeight="1">
      <c r="A41" s="34"/>
      <c r="B41" s="30" t="s">
        <v>61</v>
      </c>
      <c r="C41" s="37">
        <f>SUM(C37)</f>
        <v>0</v>
      </c>
      <c r="D41" s="37">
        <f t="shared" ref="D41:E41" si="14">SUM(D37)</f>
        <v>0</v>
      </c>
      <c r="E41" s="37">
        <f t="shared" si="14"/>
        <v>0</v>
      </c>
      <c r="F41" s="37">
        <f>SUM(F37:F40)</f>
        <v>0</v>
      </c>
      <c r="G41" s="37">
        <f t="shared" ref="G41:H41" si="15">SUM(G37:G40)</f>
        <v>0</v>
      </c>
      <c r="H41" s="37">
        <f t="shared" si="15"/>
        <v>0</v>
      </c>
      <c r="I41" s="35"/>
      <c r="J41" s="81"/>
    </row>
    <row r="42" spans="1:10" ht="21" customHeight="1">
      <c r="A42" s="90">
        <v>8</v>
      </c>
      <c r="B42" s="91" t="s">
        <v>3</v>
      </c>
      <c r="C42" s="62">
        <v>0</v>
      </c>
      <c r="D42" s="63"/>
      <c r="E42" s="62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74" t="s">
        <v>70</v>
      </c>
    </row>
    <row r="43" spans="1:10" ht="21" customHeight="1">
      <c r="A43" s="90"/>
      <c r="B43" s="91"/>
      <c r="C43" s="62"/>
      <c r="D43" s="63"/>
      <c r="E43" s="62"/>
      <c r="F43" s="36">
        <v>0</v>
      </c>
      <c r="G43" s="36">
        <v>0</v>
      </c>
      <c r="H43" s="36">
        <f t="shared" si="0"/>
        <v>0</v>
      </c>
      <c r="I43" s="2"/>
      <c r="J43" s="75"/>
    </row>
    <row r="44" spans="1:10" s="31" customFormat="1" ht="21" customHeight="1">
      <c r="A44" s="34"/>
      <c r="B44" s="30" t="s">
        <v>57</v>
      </c>
      <c r="C44" s="37">
        <f>SUM(C42)</f>
        <v>0</v>
      </c>
      <c r="D44" s="37">
        <f t="shared" ref="D44:E44" si="16">SUM(D42)</f>
        <v>0</v>
      </c>
      <c r="E44" s="37">
        <f t="shared" si="16"/>
        <v>0</v>
      </c>
      <c r="F44" s="37">
        <f>SUM(F42:F43)</f>
        <v>0</v>
      </c>
      <c r="G44" s="37">
        <f t="shared" ref="G44:H44" si="17">SUM(G42:G43)</f>
        <v>0</v>
      </c>
      <c r="H44" s="37">
        <f t="shared" si="17"/>
        <v>0</v>
      </c>
      <c r="I44" s="35"/>
      <c r="J44" s="76"/>
    </row>
    <row r="45" spans="1:10" ht="21" customHeight="1">
      <c r="A45" s="90">
        <v>9</v>
      </c>
      <c r="B45" s="91" t="s">
        <v>58</v>
      </c>
      <c r="C45" s="62">
        <v>0</v>
      </c>
      <c r="D45" s="63"/>
      <c r="E45" s="62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1" t="s">
        <v>71</v>
      </c>
    </row>
    <row r="46" spans="1:10" ht="21" customHeight="1">
      <c r="A46" s="90"/>
      <c r="B46" s="91"/>
      <c r="C46" s="62"/>
      <c r="D46" s="63"/>
      <c r="E46" s="62"/>
      <c r="F46" s="36">
        <v>0</v>
      </c>
      <c r="G46" s="36">
        <v>0</v>
      </c>
      <c r="H46" s="36">
        <f t="shared" si="0"/>
        <v>0</v>
      </c>
      <c r="I46" s="2"/>
      <c r="J46" s="72"/>
    </row>
    <row r="47" spans="1:10" ht="21" customHeight="1">
      <c r="A47" s="90"/>
      <c r="B47" s="91"/>
      <c r="C47" s="62"/>
      <c r="D47" s="63"/>
      <c r="E47" s="62"/>
      <c r="F47" s="36">
        <v>0</v>
      </c>
      <c r="G47" s="36">
        <v>0</v>
      </c>
      <c r="H47" s="36">
        <f t="shared" si="0"/>
        <v>0</v>
      </c>
      <c r="I47" s="2"/>
      <c r="J47" s="72"/>
    </row>
    <row r="48" spans="1:10" s="31" customFormat="1" ht="21" customHeight="1">
      <c r="A48" s="34"/>
      <c r="B48" s="30" t="s">
        <v>62</v>
      </c>
      <c r="C48" s="37">
        <f>SUM(C45)</f>
        <v>0</v>
      </c>
      <c r="D48" s="37">
        <f t="shared" ref="D48:E48" si="18">SUM(D45)</f>
        <v>0</v>
      </c>
      <c r="E48" s="37">
        <f t="shared" si="18"/>
        <v>0</v>
      </c>
      <c r="F48" s="37">
        <f>SUM(F45:F47)</f>
        <v>0</v>
      </c>
      <c r="G48" s="37">
        <f t="shared" ref="G48:H48" si="19">SUM(G45:G47)</f>
        <v>0</v>
      </c>
      <c r="H48" s="37">
        <f t="shared" si="19"/>
        <v>0</v>
      </c>
      <c r="I48" s="35"/>
      <c r="J48" s="73"/>
    </row>
    <row r="49" spans="1:10" ht="21" customHeight="1">
      <c r="A49" s="67">
        <v>10</v>
      </c>
      <c r="B49" s="91" t="s">
        <v>5</v>
      </c>
      <c r="C49" s="62">
        <v>5000</v>
      </c>
      <c r="D49" s="63">
        <v>1</v>
      </c>
      <c r="E49" s="62">
        <f t="shared" si="2"/>
        <v>5000</v>
      </c>
      <c r="F49" s="36">
        <v>4154</v>
      </c>
      <c r="G49" s="36">
        <v>0</v>
      </c>
      <c r="H49" s="36">
        <f t="shared" si="0"/>
        <v>4154</v>
      </c>
      <c r="I49" s="2" t="s">
        <v>96</v>
      </c>
      <c r="J49" s="79"/>
    </row>
    <row r="50" spans="1:10" ht="21" customHeight="1">
      <c r="A50" s="85"/>
      <c r="B50" s="91"/>
      <c r="C50" s="62"/>
      <c r="D50" s="63"/>
      <c r="E50" s="62"/>
      <c r="F50" s="36">
        <v>2250</v>
      </c>
      <c r="G50" s="36">
        <v>0</v>
      </c>
      <c r="H50" s="36">
        <f t="shared" ref="H50:H55" si="20">F50+G50</f>
        <v>2250</v>
      </c>
      <c r="I50" s="2" t="s">
        <v>98</v>
      </c>
      <c r="J50" s="80"/>
    </row>
    <row r="51" spans="1:10" ht="21" customHeight="1">
      <c r="A51" s="85"/>
      <c r="B51" s="91"/>
      <c r="C51" s="62"/>
      <c r="D51" s="63"/>
      <c r="E51" s="62"/>
      <c r="F51" s="36">
        <v>1882</v>
      </c>
      <c r="G51" s="36">
        <v>0</v>
      </c>
      <c r="H51" s="36">
        <f t="shared" si="20"/>
        <v>1882</v>
      </c>
      <c r="I51" s="2" t="s">
        <v>130</v>
      </c>
      <c r="J51" s="80"/>
    </row>
    <row r="52" spans="1:10" ht="21" customHeight="1">
      <c r="A52" s="85"/>
      <c r="B52" s="91"/>
      <c r="C52" s="62"/>
      <c r="D52" s="63"/>
      <c r="E52" s="62"/>
      <c r="F52" s="53">
        <v>450</v>
      </c>
      <c r="G52" s="36">
        <v>0</v>
      </c>
      <c r="H52" s="36">
        <f t="shared" si="20"/>
        <v>450</v>
      </c>
      <c r="I52" s="2" t="s">
        <v>126</v>
      </c>
      <c r="J52" s="80"/>
    </row>
    <row r="53" spans="1:10" ht="21" customHeight="1">
      <c r="A53" s="85"/>
      <c r="B53" s="91"/>
      <c r="C53" s="62"/>
      <c r="D53" s="63"/>
      <c r="E53" s="62"/>
      <c r="F53" s="50">
        <v>0</v>
      </c>
      <c r="G53" s="36">
        <v>80</v>
      </c>
      <c r="H53" s="36">
        <f t="shared" si="20"/>
        <v>80</v>
      </c>
      <c r="I53" s="2" t="s">
        <v>127</v>
      </c>
      <c r="J53" s="80"/>
    </row>
    <row r="54" spans="1:10" ht="21" customHeight="1">
      <c r="A54" s="85"/>
      <c r="B54" s="91"/>
      <c r="C54" s="62"/>
      <c r="D54" s="63"/>
      <c r="E54" s="62"/>
      <c r="F54" s="50">
        <v>0</v>
      </c>
      <c r="G54" s="36">
        <v>200</v>
      </c>
      <c r="H54" s="36">
        <f t="shared" si="20"/>
        <v>200</v>
      </c>
      <c r="I54" s="2" t="s">
        <v>128</v>
      </c>
      <c r="J54" s="80"/>
    </row>
    <row r="55" spans="1:10" ht="21" customHeight="1">
      <c r="A55" s="68"/>
      <c r="B55" s="91"/>
      <c r="C55" s="62"/>
      <c r="D55" s="63"/>
      <c r="E55" s="62"/>
      <c r="F55" s="50">
        <v>0</v>
      </c>
      <c r="G55" s="36">
        <v>690</v>
      </c>
      <c r="H55" s="36">
        <f t="shared" si="20"/>
        <v>690</v>
      </c>
      <c r="I55" s="2" t="s">
        <v>129</v>
      </c>
      <c r="J55" s="80"/>
    </row>
    <row r="56" spans="1:10" s="31" customFormat="1" ht="21" customHeight="1">
      <c r="A56" s="34"/>
      <c r="B56" s="30" t="s">
        <v>63</v>
      </c>
      <c r="C56" s="37">
        <f>SUM(C49)</f>
        <v>5000</v>
      </c>
      <c r="D56" s="37">
        <f t="shared" ref="D56:E56" si="21">SUM(D49)</f>
        <v>1</v>
      </c>
      <c r="E56" s="37">
        <f t="shared" si="21"/>
        <v>5000</v>
      </c>
      <c r="F56" s="37">
        <f>SUM(F49:F55)</f>
        <v>8736</v>
      </c>
      <c r="G56" s="37">
        <f t="shared" ref="G56" si="22">SUM(G49:G55)</f>
        <v>970</v>
      </c>
      <c r="H56" s="37">
        <f>SUM(H49:H55)</f>
        <v>9706</v>
      </c>
      <c r="I56" s="35"/>
      <c r="J56" s="81"/>
    </row>
    <row r="57" spans="1:10" ht="21" customHeight="1">
      <c r="A57" s="34"/>
      <c r="B57" s="30" t="s">
        <v>64</v>
      </c>
      <c r="C57" s="37">
        <f t="shared" ref="C57:H57" si="23">SUM(C56,C48,C44,C41,C36,C31,C26,C22,C16,C13)</f>
        <v>40000</v>
      </c>
      <c r="D57" s="37">
        <f t="shared" si="23"/>
        <v>28</v>
      </c>
      <c r="E57" s="37">
        <f t="shared" si="23"/>
        <v>52000</v>
      </c>
      <c r="F57" s="37">
        <f t="shared" si="23"/>
        <v>45081.3</v>
      </c>
      <c r="G57" s="37">
        <f t="shared" si="23"/>
        <v>1470</v>
      </c>
      <c r="H57" s="37">
        <f t="shared" si="23"/>
        <v>46551.3</v>
      </c>
      <c r="I57" s="35"/>
      <c r="J57" s="39"/>
    </row>
    <row r="61" spans="1:10" ht="21" customHeight="1">
      <c r="A61" s="88" t="s">
        <v>12</v>
      </c>
      <c r="B61" s="89"/>
      <c r="C61" s="86" t="s">
        <v>13</v>
      </c>
      <c r="D61" s="86"/>
      <c r="E61" s="86" t="s">
        <v>17</v>
      </c>
      <c r="F61" s="86"/>
      <c r="G61" s="86" t="s">
        <v>18</v>
      </c>
      <c r="H61" s="86"/>
      <c r="I61" s="32" t="s">
        <v>14</v>
      </c>
    </row>
    <row r="62" spans="1:10" ht="21" customHeight="1">
      <c r="A62" s="92">
        <f>E57</f>
        <v>52000</v>
      </c>
      <c r="B62" s="87"/>
      <c r="C62" s="87">
        <f>H57</f>
        <v>46551.3</v>
      </c>
      <c r="D62" s="87"/>
      <c r="E62" s="87">
        <f>F57</f>
        <v>45081.3</v>
      </c>
      <c r="F62" s="87"/>
      <c r="G62" s="87">
        <f>G57</f>
        <v>1470</v>
      </c>
      <c r="H62" s="87"/>
      <c r="I62" s="33">
        <f>A62-C62</f>
        <v>5448.6999999999971</v>
      </c>
    </row>
    <row r="64" spans="1:10" ht="21" customHeight="1">
      <c r="A64" s="40" t="s">
        <v>75</v>
      </c>
      <c r="B64" s="41"/>
      <c r="C64" s="42" t="s">
        <v>76</v>
      </c>
      <c r="D64" s="40"/>
      <c r="E64" s="40" t="s">
        <v>77</v>
      </c>
      <c r="F64" s="40"/>
      <c r="G64" s="40" t="s">
        <v>78</v>
      </c>
      <c r="H64" s="40"/>
      <c r="I64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1"/>
    <mergeCell ref="B32:B35"/>
    <mergeCell ref="B37:B40"/>
    <mergeCell ref="B42:B43"/>
    <mergeCell ref="B27:B30"/>
    <mergeCell ref="A17:A21"/>
    <mergeCell ref="A32:A35"/>
    <mergeCell ref="A37:A40"/>
    <mergeCell ref="A42:A43"/>
    <mergeCell ref="A27:A30"/>
    <mergeCell ref="A23:A25"/>
    <mergeCell ref="G61:H61"/>
    <mergeCell ref="G62:H62"/>
    <mergeCell ref="A61:B61"/>
    <mergeCell ref="A45:A47"/>
    <mergeCell ref="B45:B47"/>
    <mergeCell ref="C45:C47"/>
    <mergeCell ref="D45:D47"/>
    <mergeCell ref="E45:E47"/>
    <mergeCell ref="A62:B62"/>
    <mergeCell ref="C61:D61"/>
    <mergeCell ref="C62:D62"/>
    <mergeCell ref="E61:F61"/>
    <mergeCell ref="E62:F62"/>
    <mergeCell ref="B49:B55"/>
    <mergeCell ref="A49:A55"/>
    <mergeCell ref="C49:C55"/>
    <mergeCell ref="C17:C21"/>
    <mergeCell ref="E17:E21"/>
    <mergeCell ref="D17:D21"/>
    <mergeCell ref="C27:C30"/>
    <mergeCell ref="D27:D30"/>
    <mergeCell ref="E27:E30"/>
    <mergeCell ref="C23:C25"/>
    <mergeCell ref="D23:D25"/>
    <mergeCell ref="E23:E25"/>
    <mergeCell ref="J14:J16"/>
    <mergeCell ref="J42:J44"/>
    <mergeCell ref="J4:J5"/>
    <mergeCell ref="H4:I5"/>
    <mergeCell ref="J49:J56"/>
    <mergeCell ref="J17:J22"/>
    <mergeCell ref="J6:J7"/>
    <mergeCell ref="J8:J13"/>
    <mergeCell ref="J23:J26"/>
    <mergeCell ref="J37:J41"/>
    <mergeCell ref="J45:J48"/>
    <mergeCell ref="J27:J31"/>
    <mergeCell ref="J32:J36"/>
    <mergeCell ref="A14:A15"/>
    <mergeCell ref="B14:B15"/>
    <mergeCell ref="C14:C15"/>
    <mergeCell ref="D14:D15"/>
    <mergeCell ref="E14:E15"/>
    <mergeCell ref="D49:D55"/>
    <mergeCell ref="E49:E55"/>
    <mergeCell ref="D37:D40"/>
    <mergeCell ref="E37:E40"/>
    <mergeCell ref="C42:C43"/>
    <mergeCell ref="E42:E43"/>
    <mergeCell ref="D42:D43"/>
    <mergeCell ref="C32:C35"/>
    <mergeCell ref="D32:D35"/>
    <mergeCell ref="E32:E35"/>
    <mergeCell ref="C37:C40"/>
    <mergeCell ref="B23:B25"/>
  </mergeCells>
  <phoneticPr fontId="1" type="noConversion"/>
  <pageMargins left="0.7" right="0.7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8"/>
  <sheetViews>
    <sheetView view="pageBreakPreview" zoomScaleSheetLayoutView="100" workbookViewId="0">
      <selection activeCell="J8" sqref="J8:K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93" t="s">
        <v>72</v>
      </c>
      <c r="C3" s="93"/>
      <c r="D3" s="93"/>
      <c r="E3" s="93"/>
      <c r="F3" s="93"/>
      <c r="G3" s="93"/>
      <c r="H3" s="93"/>
      <c r="I3" s="93"/>
      <c r="J3" s="93"/>
      <c r="K3" s="9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9" t="s">
        <v>117</v>
      </c>
      <c r="G5" s="109"/>
      <c r="H5" s="46" t="s">
        <v>20</v>
      </c>
      <c r="I5" s="8"/>
      <c r="J5" s="109" t="s">
        <v>120</v>
      </c>
      <c r="K5" s="110"/>
    </row>
    <row r="6" spans="2:11" ht="20.100000000000001" customHeight="1">
      <c r="B6" s="9"/>
      <c r="C6" s="10"/>
      <c r="D6" s="11" t="s">
        <v>21</v>
      </c>
      <c r="E6" s="11"/>
      <c r="F6" s="111" t="s">
        <v>118</v>
      </c>
      <c r="G6" s="111"/>
      <c r="H6" s="11" t="s">
        <v>22</v>
      </c>
      <c r="I6" s="10"/>
      <c r="J6" s="111" t="s">
        <v>121</v>
      </c>
      <c r="K6" s="112"/>
    </row>
    <row r="7" spans="2:11" ht="20.100000000000001" customHeight="1">
      <c r="B7" s="9"/>
      <c r="C7" s="10"/>
      <c r="D7" s="11" t="s">
        <v>23</v>
      </c>
      <c r="E7" s="11"/>
      <c r="F7" s="111" t="s">
        <v>119</v>
      </c>
      <c r="G7" s="111"/>
      <c r="H7" s="11" t="s">
        <v>24</v>
      </c>
      <c r="I7" s="12"/>
      <c r="J7" s="111"/>
      <c r="K7" s="112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17" t="s">
        <v>122</v>
      </c>
      <c r="K8" s="118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9" t="s">
        <v>25</v>
      </c>
      <c r="C10" s="120"/>
      <c r="D10" s="16" t="s">
        <v>26</v>
      </c>
      <c r="E10" s="105" t="s">
        <v>27</v>
      </c>
      <c r="F10" s="107"/>
      <c r="G10" s="17" t="s">
        <v>28</v>
      </c>
      <c r="H10" s="18" t="s">
        <v>29</v>
      </c>
      <c r="I10" s="105" t="s">
        <v>30</v>
      </c>
      <c r="J10" s="107"/>
      <c r="K10" s="17" t="s">
        <v>31</v>
      </c>
    </row>
    <row r="11" spans="2:11" ht="20.100000000000001" customHeight="1">
      <c r="B11" s="97">
        <v>1</v>
      </c>
      <c r="C11" s="98"/>
      <c r="D11" s="113" t="s">
        <v>32</v>
      </c>
      <c r="E11" s="97" t="s">
        <v>33</v>
      </c>
      <c r="F11" s="98"/>
      <c r="G11" s="19">
        <v>0</v>
      </c>
      <c r="H11" s="19"/>
      <c r="I11" s="99"/>
      <c r="J11" s="100"/>
      <c r="K11" s="20" t="s">
        <v>34</v>
      </c>
    </row>
    <row r="12" spans="2:11" ht="20.100000000000001" customHeight="1">
      <c r="B12" s="97">
        <v>2</v>
      </c>
      <c r="C12" s="98"/>
      <c r="D12" s="114"/>
      <c r="E12" s="101" t="s">
        <v>35</v>
      </c>
      <c r="F12" s="101"/>
      <c r="G12" s="19">
        <v>209</v>
      </c>
      <c r="H12" s="52">
        <v>209</v>
      </c>
      <c r="I12" s="99"/>
      <c r="J12" s="100"/>
      <c r="K12" s="20" t="s">
        <v>101</v>
      </c>
    </row>
    <row r="13" spans="2:11" ht="20.100000000000001" customHeight="1">
      <c r="B13" s="97">
        <v>2</v>
      </c>
      <c r="C13" s="98"/>
      <c r="D13" s="114"/>
      <c r="E13" s="101" t="s">
        <v>35</v>
      </c>
      <c r="F13" s="101"/>
      <c r="G13" s="52">
        <v>198</v>
      </c>
      <c r="H13" s="52">
        <v>198</v>
      </c>
      <c r="I13" s="99"/>
      <c r="J13" s="100"/>
      <c r="K13" s="20" t="s">
        <v>102</v>
      </c>
    </row>
    <row r="14" spans="2:11" ht="20.100000000000001" customHeight="1">
      <c r="B14" s="97">
        <v>2</v>
      </c>
      <c r="C14" s="98"/>
      <c r="D14" s="114"/>
      <c r="E14" s="101" t="s">
        <v>35</v>
      </c>
      <c r="F14" s="101"/>
      <c r="G14" s="52">
        <v>83.7</v>
      </c>
      <c r="H14" s="52">
        <v>83.7</v>
      </c>
      <c r="I14" s="99"/>
      <c r="J14" s="100"/>
      <c r="K14" s="20" t="s">
        <v>103</v>
      </c>
    </row>
    <row r="15" spans="2:11" ht="20.100000000000001" customHeight="1">
      <c r="B15" s="97">
        <v>2</v>
      </c>
      <c r="C15" s="98"/>
      <c r="D15" s="114"/>
      <c r="E15" s="101" t="s">
        <v>35</v>
      </c>
      <c r="F15" s="101"/>
      <c r="G15" s="52">
        <v>60</v>
      </c>
      <c r="H15" s="52">
        <v>60</v>
      </c>
      <c r="I15" s="99"/>
      <c r="J15" s="100"/>
      <c r="K15" s="20" t="s">
        <v>104</v>
      </c>
    </row>
    <row r="16" spans="2:11" ht="20.100000000000001" customHeight="1">
      <c r="B16" s="97">
        <v>2</v>
      </c>
      <c r="C16" s="98"/>
      <c r="D16" s="114"/>
      <c r="E16" s="101" t="s">
        <v>35</v>
      </c>
      <c r="F16" s="101"/>
      <c r="G16" s="52">
        <v>80</v>
      </c>
      <c r="H16" s="52">
        <v>80</v>
      </c>
      <c r="I16" s="99"/>
      <c r="J16" s="100"/>
      <c r="K16" s="20" t="s">
        <v>105</v>
      </c>
    </row>
    <row r="17" spans="2:11" ht="20.100000000000001" customHeight="1">
      <c r="B17" s="97">
        <v>2</v>
      </c>
      <c r="C17" s="98"/>
      <c r="D17" s="114"/>
      <c r="E17" s="101" t="s">
        <v>35</v>
      </c>
      <c r="F17" s="101"/>
      <c r="G17" s="52">
        <v>20</v>
      </c>
      <c r="H17" s="52">
        <v>20</v>
      </c>
      <c r="I17" s="99"/>
      <c r="J17" s="100"/>
      <c r="K17" s="20" t="s">
        <v>106</v>
      </c>
    </row>
    <row r="18" spans="2:11" ht="20.100000000000001" customHeight="1">
      <c r="B18" s="97">
        <v>2</v>
      </c>
      <c r="C18" s="98"/>
      <c r="D18" s="114"/>
      <c r="E18" s="101" t="s">
        <v>35</v>
      </c>
      <c r="F18" s="101"/>
      <c r="G18" s="52">
        <v>30</v>
      </c>
      <c r="H18" s="52">
        <v>30</v>
      </c>
      <c r="I18" s="99"/>
      <c r="J18" s="100"/>
      <c r="K18" s="20" t="s">
        <v>107</v>
      </c>
    </row>
    <row r="19" spans="2:11" ht="20.100000000000001" customHeight="1">
      <c r="B19" s="97">
        <v>2</v>
      </c>
      <c r="C19" s="98"/>
      <c r="D19" s="114"/>
      <c r="E19" s="101" t="s">
        <v>35</v>
      </c>
      <c r="F19" s="101"/>
      <c r="G19" s="52">
        <v>40</v>
      </c>
      <c r="H19" s="52">
        <v>40</v>
      </c>
      <c r="I19" s="99"/>
      <c r="J19" s="100"/>
      <c r="K19" s="20" t="s">
        <v>124</v>
      </c>
    </row>
    <row r="20" spans="2:11" ht="20.100000000000001" customHeight="1">
      <c r="B20" s="97">
        <v>2</v>
      </c>
      <c r="C20" s="98"/>
      <c r="D20" s="114"/>
      <c r="E20" s="101" t="s">
        <v>35</v>
      </c>
      <c r="F20" s="101"/>
      <c r="G20" s="52">
        <v>20</v>
      </c>
      <c r="H20" s="52">
        <v>20</v>
      </c>
      <c r="I20" s="99"/>
      <c r="J20" s="100"/>
      <c r="K20" s="20" t="s">
        <v>108</v>
      </c>
    </row>
    <row r="21" spans="2:11" ht="20.100000000000001" customHeight="1">
      <c r="B21" s="97">
        <v>2</v>
      </c>
      <c r="C21" s="98"/>
      <c r="D21" s="114"/>
      <c r="E21" s="101" t="s">
        <v>35</v>
      </c>
      <c r="F21" s="101"/>
      <c r="G21" s="52">
        <v>30</v>
      </c>
      <c r="H21" s="52">
        <v>30</v>
      </c>
      <c r="I21" s="99"/>
      <c r="J21" s="100"/>
      <c r="K21" s="20" t="s">
        <v>109</v>
      </c>
    </row>
    <row r="22" spans="2:11" ht="20.100000000000001" customHeight="1">
      <c r="B22" s="97">
        <v>3</v>
      </c>
      <c r="C22" s="98"/>
      <c r="D22" s="114"/>
      <c r="E22" s="97" t="s">
        <v>36</v>
      </c>
      <c r="F22" s="98"/>
      <c r="G22" s="19">
        <v>0</v>
      </c>
      <c r="H22" s="52">
        <v>0</v>
      </c>
      <c r="I22" s="99"/>
      <c r="J22" s="100"/>
      <c r="K22" s="20" t="s">
        <v>34</v>
      </c>
    </row>
    <row r="23" spans="2:11" ht="20.100000000000001" customHeight="1">
      <c r="B23" s="97">
        <v>4</v>
      </c>
      <c r="C23" s="98"/>
      <c r="D23" s="114"/>
      <c r="E23" s="97" t="s">
        <v>37</v>
      </c>
      <c r="F23" s="98"/>
      <c r="G23" s="52">
        <v>61.5</v>
      </c>
      <c r="H23" s="52">
        <v>61.5</v>
      </c>
      <c r="I23" s="99"/>
      <c r="J23" s="100"/>
      <c r="K23" s="20" t="s">
        <v>112</v>
      </c>
    </row>
    <row r="24" spans="2:11" ht="20.100000000000001" customHeight="1">
      <c r="B24" s="97">
        <v>4</v>
      </c>
      <c r="C24" s="98"/>
      <c r="D24" s="114"/>
      <c r="E24" s="97" t="s">
        <v>37</v>
      </c>
      <c r="F24" s="98"/>
      <c r="G24" s="19">
        <v>148</v>
      </c>
      <c r="H24" s="52">
        <v>148</v>
      </c>
      <c r="I24" s="99"/>
      <c r="J24" s="100"/>
      <c r="K24" s="20" t="s">
        <v>113</v>
      </c>
    </row>
    <row r="25" spans="2:11" ht="20.100000000000001" customHeight="1">
      <c r="B25" s="97">
        <v>5</v>
      </c>
      <c r="C25" s="98"/>
      <c r="D25" s="113" t="s">
        <v>38</v>
      </c>
      <c r="E25" s="101"/>
      <c r="F25" s="101"/>
      <c r="G25" s="19">
        <v>0</v>
      </c>
      <c r="H25" s="19"/>
      <c r="I25" s="99"/>
      <c r="J25" s="100"/>
      <c r="K25" s="20"/>
    </row>
    <row r="26" spans="2:11" ht="20.100000000000001" customHeight="1">
      <c r="B26" s="97">
        <v>6</v>
      </c>
      <c r="C26" s="98"/>
      <c r="D26" s="114"/>
      <c r="E26" s="101"/>
      <c r="F26" s="101"/>
      <c r="G26" s="19">
        <v>0</v>
      </c>
      <c r="H26" s="19"/>
      <c r="I26" s="99"/>
      <c r="J26" s="100"/>
      <c r="K26" s="20"/>
    </row>
    <row r="27" spans="2:11" ht="20.100000000000001" customHeight="1">
      <c r="B27" s="97">
        <v>7</v>
      </c>
      <c r="C27" s="98"/>
      <c r="D27" s="115"/>
      <c r="E27" s="101"/>
      <c r="F27" s="101"/>
      <c r="G27" s="19">
        <v>0</v>
      </c>
      <c r="H27" s="19"/>
      <c r="I27" s="99"/>
      <c r="J27" s="100"/>
      <c r="K27" s="20"/>
    </row>
    <row r="28" spans="2:11" ht="20.100000000000001" customHeight="1">
      <c r="B28" s="105" t="s">
        <v>39</v>
      </c>
      <c r="C28" s="106"/>
      <c r="D28" s="106"/>
      <c r="E28" s="106"/>
      <c r="F28" s="107"/>
      <c r="G28" s="21">
        <f>SUM(G11:G27)</f>
        <v>980.2</v>
      </c>
      <c r="H28" s="21">
        <f>SUM(H11:H27)</f>
        <v>980.2</v>
      </c>
      <c r="I28" s="103">
        <f>SUM(I11:J27)</f>
        <v>0</v>
      </c>
      <c r="J28" s="104"/>
      <c r="K28" s="22"/>
    </row>
    <row r="29" spans="2:11" ht="20.100000000000001" customHeight="1">
      <c r="B29" s="15"/>
      <c r="C29" s="15"/>
      <c r="D29" s="15"/>
      <c r="E29" s="15"/>
      <c r="F29" s="15"/>
      <c r="G29" s="15"/>
      <c r="H29" s="15"/>
      <c r="I29" s="15"/>
      <c r="J29" s="23"/>
      <c r="K29" s="15"/>
    </row>
    <row r="30" spans="2:11" ht="20.100000000000001" customHeight="1">
      <c r="B30" s="108" t="s">
        <v>29</v>
      </c>
      <c r="C30" s="108"/>
      <c r="D30" s="108"/>
      <c r="E30" s="108"/>
      <c r="F30" s="108"/>
      <c r="G30" s="108" t="s">
        <v>40</v>
      </c>
      <c r="H30" s="108"/>
      <c r="I30" s="108"/>
      <c r="J30" s="108"/>
      <c r="K30" s="17" t="s">
        <v>41</v>
      </c>
    </row>
    <row r="31" spans="2:11" ht="20.100000000000001" customHeight="1">
      <c r="B31" s="102">
        <f>G28</f>
        <v>980.2</v>
      </c>
      <c r="C31" s="102"/>
      <c r="D31" s="102"/>
      <c r="E31" s="102"/>
      <c r="F31" s="102"/>
      <c r="G31" s="102">
        <f>I28</f>
        <v>0</v>
      </c>
      <c r="H31" s="102"/>
      <c r="I31" s="102"/>
      <c r="J31" s="102"/>
      <c r="K31" s="24">
        <f>SUM(B31:J31)</f>
        <v>980.2</v>
      </c>
    </row>
    <row r="32" spans="2:11" ht="20.100000000000001" customHeight="1"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1:11" ht="20.100000000000001" customHeight="1">
      <c r="B33" s="15" t="s">
        <v>42</v>
      </c>
      <c r="C33" s="15"/>
      <c r="D33" s="15"/>
      <c r="E33" s="15"/>
      <c r="F33" s="15" t="s">
        <v>43</v>
      </c>
      <c r="G33" s="15" t="s">
        <v>44</v>
      </c>
      <c r="H33" s="15"/>
      <c r="I33" s="15"/>
      <c r="J33" s="15" t="s">
        <v>45</v>
      </c>
      <c r="K33" s="15"/>
    </row>
    <row r="36" spans="1:11" ht="18.75">
      <c r="A36" s="93" t="s">
        <v>82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</row>
    <row r="38" spans="1:11" ht="20.100000000000001" customHeight="1">
      <c r="B38" s="7"/>
      <c r="C38" s="8"/>
      <c r="D38" s="46" t="s">
        <v>19</v>
      </c>
      <c r="E38" s="46"/>
      <c r="F38" s="109" t="str">
        <f>F5</f>
        <v>安黎欢</v>
      </c>
      <c r="G38" s="109"/>
      <c r="H38" s="46" t="s">
        <v>20</v>
      </c>
      <c r="I38" s="8"/>
      <c r="J38" s="109" t="str">
        <f>J5</f>
        <v>项目经理</v>
      </c>
      <c r="K38" s="110"/>
    </row>
    <row r="39" spans="1:11" ht="20.100000000000001" customHeight="1">
      <c r="B39" s="9"/>
      <c r="C39" s="10"/>
      <c r="D39" s="11" t="s">
        <v>21</v>
      </c>
      <c r="E39" s="11"/>
      <c r="F39" s="111" t="str">
        <f>F6</f>
        <v>北京、五大连池</v>
      </c>
      <c r="G39" s="111"/>
      <c r="H39" s="11" t="s">
        <v>22</v>
      </c>
      <c r="I39" s="10"/>
      <c r="J39" s="111" t="str">
        <f>J6</f>
        <v>业务6组</v>
      </c>
      <c r="K39" s="112"/>
    </row>
    <row r="40" spans="1:11" ht="20.100000000000001" customHeight="1">
      <c r="B40" s="9"/>
      <c r="C40" s="10"/>
      <c r="D40" s="11" t="s">
        <v>23</v>
      </c>
      <c r="E40" s="11"/>
      <c r="F40" s="111" t="str">
        <f>F7</f>
        <v>1月8日-16日</v>
      </c>
      <c r="G40" s="111"/>
      <c r="H40" s="11" t="s">
        <v>24</v>
      </c>
      <c r="I40" s="12"/>
      <c r="J40" s="111">
        <f>J7</f>
        <v>0</v>
      </c>
      <c r="K40" s="112"/>
    </row>
    <row r="41" spans="1:11" ht="20.100000000000001" customHeight="1">
      <c r="B41" s="13"/>
      <c r="C41" s="14"/>
      <c r="D41" s="47"/>
      <c r="E41" s="47"/>
      <c r="F41" s="48"/>
      <c r="G41" s="48"/>
      <c r="H41" s="47" t="s">
        <v>81</v>
      </c>
      <c r="I41" s="49"/>
      <c r="J41" s="117" t="str">
        <f>J8</f>
        <v xml:space="preserve">HMEA-180109-STY299 </v>
      </c>
      <c r="K41" s="118"/>
    </row>
    <row r="42" spans="1:11" ht="20.100000000000001" customHeight="1"/>
    <row r="43" spans="1:11" ht="20.100000000000001" customHeight="1">
      <c r="B43" s="101"/>
      <c r="C43" s="101"/>
      <c r="D43" s="44" t="s">
        <v>87</v>
      </c>
      <c r="E43" s="101" t="s">
        <v>88</v>
      </c>
      <c r="F43" s="101"/>
      <c r="G43" s="19" t="s">
        <v>86</v>
      </c>
      <c r="H43" s="19" t="s">
        <v>84</v>
      </c>
      <c r="I43" s="116" t="s">
        <v>85</v>
      </c>
      <c r="J43" s="116"/>
      <c r="K43" s="45" t="s">
        <v>83</v>
      </c>
    </row>
    <row r="44" spans="1:11" ht="20.100000000000001" customHeight="1">
      <c r="B44" s="101">
        <v>1</v>
      </c>
      <c r="C44" s="101"/>
      <c r="D44" s="43" t="s">
        <v>114</v>
      </c>
      <c r="E44" s="101" t="s">
        <v>115</v>
      </c>
      <c r="F44" s="101"/>
      <c r="G44" s="19">
        <v>100</v>
      </c>
      <c r="H44" s="19">
        <v>6</v>
      </c>
      <c r="I44" s="99">
        <f>G44*H44</f>
        <v>600</v>
      </c>
      <c r="J44" s="100"/>
      <c r="K44" s="25"/>
    </row>
    <row r="45" spans="1:11" ht="20.100000000000001" customHeight="1">
      <c r="B45" s="101">
        <v>2</v>
      </c>
      <c r="C45" s="101"/>
      <c r="D45" s="43" t="s">
        <v>114</v>
      </c>
      <c r="E45" s="101" t="s">
        <v>116</v>
      </c>
      <c r="F45" s="101"/>
      <c r="G45" s="19">
        <v>200</v>
      </c>
      <c r="H45" s="19">
        <v>2</v>
      </c>
      <c r="I45" s="99">
        <f t="shared" ref="I45:I46" si="0">G45*H45</f>
        <v>400</v>
      </c>
      <c r="J45" s="100"/>
      <c r="K45" s="25"/>
    </row>
    <row r="46" spans="1:11" ht="20.100000000000001" customHeight="1">
      <c r="B46" s="101">
        <v>3</v>
      </c>
      <c r="C46" s="101"/>
      <c r="D46" s="43"/>
      <c r="E46" s="101"/>
      <c r="F46" s="101"/>
      <c r="G46" s="19">
        <v>0</v>
      </c>
      <c r="H46" s="19">
        <v>2</v>
      </c>
      <c r="I46" s="99">
        <f t="shared" si="0"/>
        <v>0</v>
      </c>
      <c r="J46" s="100"/>
      <c r="K46" s="25"/>
    </row>
    <row r="47" spans="1:11" ht="20.100000000000001" customHeight="1">
      <c r="B47" s="105" t="s">
        <v>39</v>
      </c>
      <c r="C47" s="106"/>
      <c r="D47" s="106"/>
      <c r="E47" s="106"/>
      <c r="F47" s="107"/>
      <c r="G47" s="21"/>
      <c r="H47" s="21">
        <f>SUM(H29:H46)</f>
        <v>10</v>
      </c>
      <c r="I47" s="103">
        <f>SUM(I44:J46)</f>
        <v>1000</v>
      </c>
      <c r="J47" s="104"/>
      <c r="K47" s="22"/>
    </row>
    <row r="48" spans="1:11" ht="20.100000000000001" customHeight="1">
      <c r="B48" s="15" t="s">
        <v>42</v>
      </c>
      <c r="C48" s="15"/>
      <c r="D48" s="15"/>
      <c r="E48" s="15"/>
      <c r="F48" s="15" t="s">
        <v>43</v>
      </c>
      <c r="G48" s="15" t="s">
        <v>44</v>
      </c>
      <c r="H48" s="15"/>
      <c r="I48" s="15"/>
      <c r="J48" s="15" t="s">
        <v>45</v>
      </c>
      <c r="K48" s="15"/>
    </row>
  </sheetData>
  <mergeCells count="92">
    <mergeCell ref="A36:K36"/>
    <mergeCell ref="J41:K41"/>
    <mergeCell ref="J8:K8"/>
    <mergeCell ref="B44:C44"/>
    <mergeCell ref="E44:F44"/>
    <mergeCell ref="I44:J44"/>
    <mergeCell ref="E24:F24"/>
    <mergeCell ref="E10:F10"/>
    <mergeCell ref="E11:F11"/>
    <mergeCell ref="B10:C10"/>
    <mergeCell ref="B11:C11"/>
    <mergeCell ref="B12:C12"/>
    <mergeCell ref="E12:F12"/>
    <mergeCell ref="D11:D24"/>
    <mergeCell ref="B22:C22"/>
    <mergeCell ref="B24:C24"/>
    <mergeCell ref="B47:F47"/>
    <mergeCell ref="I47:J47"/>
    <mergeCell ref="F38:G38"/>
    <mergeCell ref="J38:K38"/>
    <mergeCell ref="F39:G39"/>
    <mergeCell ref="J39:K39"/>
    <mergeCell ref="F40:G40"/>
    <mergeCell ref="J40:K40"/>
    <mergeCell ref="B45:C45"/>
    <mergeCell ref="E45:F45"/>
    <mergeCell ref="I45:J45"/>
    <mergeCell ref="B43:C43"/>
    <mergeCell ref="E43:F43"/>
    <mergeCell ref="I43:J43"/>
    <mergeCell ref="B46:C46"/>
    <mergeCell ref="E46:F46"/>
    <mergeCell ref="I46:J46"/>
    <mergeCell ref="B3:K3"/>
    <mergeCell ref="B26:C26"/>
    <mergeCell ref="J5:K5"/>
    <mergeCell ref="J6:K6"/>
    <mergeCell ref="J7:K7"/>
    <mergeCell ref="I22:J22"/>
    <mergeCell ref="F5:G5"/>
    <mergeCell ref="F6:G6"/>
    <mergeCell ref="F7:G7"/>
    <mergeCell ref="D25:D27"/>
    <mergeCell ref="I24:J24"/>
    <mergeCell ref="I10:J10"/>
    <mergeCell ref="I11:J11"/>
    <mergeCell ref="I12:J12"/>
    <mergeCell ref="E22:F22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B13:C13"/>
    <mergeCell ref="E13:F13"/>
    <mergeCell ref="I13:J13"/>
    <mergeCell ref="B14:C14"/>
    <mergeCell ref="E14:F14"/>
    <mergeCell ref="I14:J14"/>
    <mergeCell ref="E20:F20"/>
    <mergeCell ref="I20:J20"/>
    <mergeCell ref="B15:C15"/>
    <mergeCell ref="E15:F15"/>
    <mergeCell ref="I15:J15"/>
    <mergeCell ref="B16:C16"/>
    <mergeCell ref="E16:F16"/>
    <mergeCell ref="I16:J16"/>
    <mergeCell ref="B23:C23"/>
    <mergeCell ref="E23:F23"/>
    <mergeCell ref="I23:J23"/>
    <mergeCell ref="B17:C17"/>
    <mergeCell ref="E17:F17"/>
    <mergeCell ref="I17:J17"/>
    <mergeCell ref="B21:C21"/>
    <mergeCell ref="E21:F21"/>
    <mergeCell ref="I21:J21"/>
    <mergeCell ref="B18:C18"/>
    <mergeCell ref="E18:F18"/>
    <mergeCell ref="I18:J18"/>
    <mergeCell ref="B19:C19"/>
    <mergeCell ref="E19:F19"/>
    <mergeCell ref="I19:J19"/>
    <mergeCell ref="B20:C20"/>
  </mergeCells>
  <phoneticPr fontId="1" type="noConversion"/>
  <pageMargins left="0.7" right="0.7" top="0.75" bottom="0.75" header="0.3" footer="0.3"/>
  <pageSetup paperSize="9" scale="78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L54"/>
  <sheetViews>
    <sheetView view="pageBreakPreview" topLeftCell="B1" zoomScale="60" workbookViewId="0">
      <selection activeCell="J11" sqref="J11:J13"/>
    </sheetView>
  </sheetViews>
  <sheetFormatPr defaultRowHeight="21" customHeight="1"/>
  <cols>
    <col min="1" max="1" width="9" style="1"/>
    <col min="2" max="2" width="16.75" bestFit="1" customWidth="1"/>
    <col min="3" max="3" width="13.375" style="29" bestFit="1" customWidth="1"/>
    <col min="4" max="4" width="9.125" bestFit="1" customWidth="1"/>
    <col min="5" max="5" width="13.375" bestFit="1" customWidth="1"/>
    <col min="6" max="6" width="15.5" bestFit="1" customWidth="1"/>
    <col min="7" max="7" width="14.125" bestFit="1" customWidth="1"/>
    <col min="8" max="8" width="15.5" bestFit="1" customWidth="1"/>
    <col min="9" max="9" width="31.5" customWidth="1"/>
    <col min="10" max="10" width="39.5" customWidth="1"/>
  </cols>
  <sheetData>
    <row r="2" spans="1:12" ht="21" customHeight="1">
      <c r="C2" s="93" t="s">
        <v>74</v>
      </c>
      <c r="D2" s="93"/>
      <c r="E2" s="93"/>
      <c r="F2" s="93"/>
      <c r="G2" s="93"/>
      <c r="H2" s="93"/>
      <c r="I2" s="38"/>
      <c r="J2" s="38"/>
      <c r="K2" s="38"/>
      <c r="L2" s="38"/>
    </row>
    <row r="4" spans="1:12" ht="21" customHeight="1">
      <c r="H4" s="77" t="s">
        <v>143</v>
      </c>
      <c r="I4" s="77"/>
      <c r="J4" s="77" t="s">
        <v>144</v>
      </c>
    </row>
    <row r="5" spans="1:12" ht="21" customHeight="1">
      <c r="H5" s="78"/>
      <c r="I5" s="78"/>
      <c r="J5" s="78"/>
    </row>
    <row r="6" spans="1:12" ht="21" customHeight="1">
      <c r="A6" s="96" t="s">
        <v>46</v>
      </c>
      <c r="B6" s="82" t="s">
        <v>0</v>
      </c>
      <c r="C6" s="94" t="s">
        <v>11</v>
      </c>
      <c r="D6" s="94"/>
      <c r="E6" s="94"/>
      <c r="F6" s="95" t="s">
        <v>10</v>
      </c>
      <c r="G6" s="95"/>
      <c r="H6" s="95"/>
      <c r="I6" s="95"/>
      <c r="J6" s="82" t="s">
        <v>6</v>
      </c>
    </row>
    <row r="7" spans="1:12" ht="21" customHeight="1">
      <c r="A7" s="96"/>
      <c r="B7" s="82"/>
      <c r="C7" s="28" t="s">
        <v>9</v>
      </c>
      <c r="D7" s="3" t="s">
        <v>1</v>
      </c>
      <c r="E7" s="56" t="s">
        <v>7</v>
      </c>
      <c r="F7" s="57" t="s">
        <v>15</v>
      </c>
      <c r="G7" s="57" t="s">
        <v>16</v>
      </c>
      <c r="H7" s="57" t="s">
        <v>8</v>
      </c>
      <c r="I7" s="57" t="s">
        <v>47</v>
      </c>
      <c r="J7" s="82"/>
    </row>
    <row r="8" spans="1:12" ht="23.25" customHeight="1">
      <c r="A8" s="90">
        <v>1</v>
      </c>
      <c r="B8" s="91" t="s">
        <v>2</v>
      </c>
      <c r="C8" s="62">
        <v>0</v>
      </c>
      <c r="D8" s="63"/>
      <c r="E8" s="62">
        <f>C8*D8</f>
        <v>0</v>
      </c>
      <c r="F8" s="55">
        <v>0</v>
      </c>
      <c r="G8" s="55">
        <v>0</v>
      </c>
      <c r="H8" s="55">
        <f t="shared" ref="H8:H45" si="0">F8+G8</f>
        <v>0</v>
      </c>
      <c r="I8" s="2"/>
      <c r="J8" s="83" t="s">
        <v>73</v>
      </c>
    </row>
    <row r="9" spans="1:12" ht="23.25" customHeight="1">
      <c r="A9" s="90"/>
      <c r="B9" s="91"/>
      <c r="C9" s="62"/>
      <c r="D9" s="63"/>
      <c r="E9" s="62"/>
      <c r="F9" s="55">
        <v>0</v>
      </c>
      <c r="G9" s="55">
        <v>0</v>
      </c>
      <c r="H9" s="55">
        <f t="shared" si="0"/>
        <v>0</v>
      </c>
      <c r="I9" s="2"/>
      <c r="J9" s="72"/>
    </row>
    <row r="10" spans="1:12" s="31" customFormat="1" ht="23.25" customHeight="1">
      <c r="A10" s="34"/>
      <c r="B10" s="30" t="s">
        <v>48</v>
      </c>
      <c r="C10" s="37">
        <f>SUM(C8)</f>
        <v>0</v>
      </c>
      <c r="D10" s="37">
        <f>SUM(D8)</f>
        <v>0</v>
      </c>
      <c r="E10" s="37">
        <f>SUM(E8)</f>
        <v>0</v>
      </c>
      <c r="F10" s="37">
        <f>SUM(F8:F9)</f>
        <v>0</v>
      </c>
      <c r="G10" s="37">
        <f>SUM(G8:G9)</f>
        <v>0</v>
      </c>
      <c r="H10" s="37">
        <f>SUM(H8:H9)</f>
        <v>0</v>
      </c>
      <c r="I10" s="35"/>
      <c r="J10" s="73"/>
    </row>
    <row r="11" spans="1:12" ht="23.25" customHeight="1">
      <c r="A11" s="67">
        <v>2</v>
      </c>
      <c r="B11" s="64" t="s">
        <v>49</v>
      </c>
      <c r="C11" s="69">
        <v>0</v>
      </c>
      <c r="D11" s="67"/>
      <c r="E11" s="69">
        <f t="shared" ref="E11:E44" si="1">C11*D11</f>
        <v>0</v>
      </c>
      <c r="F11" s="55">
        <v>0</v>
      </c>
      <c r="G11" s="55">
        <v>0</v>
      </c>
      <c r="H11" s="55">
        <f t="shared" si="0"/>
        <v>0</v>
      </c>
      <c r="I11" s="2"/>
      <c r="J11" s="71" t="s">
        <v>65</v>
      </c>
    </row>
    <row r="12" spans="1:12" ht="23.25" customHeight="1">
      <c r="A12" s="68"/>
      <c r="B12" s="66"/>
      <c r="C12" s="70"/>
      <c r="D12" s="68"/>
      <c r="E12" s="70"/>
      <c r="F12" s="55">
        <v>0</v>
      </c>
      <c r="G12" s="55">
        <v>0</v>
      </c>
      <c r="H12" s="55">
        <f t="shared" si="0"/>
        <v>0</v>
      </c>
      <c r="I12" s="2"/>
      <c r="J12" s="72"/>
    </row>
    <row r="13" spans="1:12" s="31" customFormat="1" ht="23.25" customHeight="1">
      <c r="A13" s="34"/>
      <c r="B13" s="30" t="s">
        <v>50</v>
      </c>
      <c r="C13" s="37">
        <f>SUM(C11)</f>
        <v>0</v>
      </c>
      <c r="D13" s="37">
        <f>SUM(D11)</f>
        <v>0</v>
      </c>
      <c r="E13" s="37">
        <f>SUM(E11)</f>
        <v>0</v>
      </c>
      <c r="F13" s="37">
        <f>SUM(F11:F12)</f>
        <v>0</v>
      </c>
      <c r="G13" s="37">
        <f>SUM(G11:G12)</f>
        <v>0</v>
      </c>
      <c r="H13" s="37">
        <f>SUM(H11:H12)</f>
        <v>0</v>
      </c>
      <c r="I13" s="35"/>
      <c r="J13" s="73"/>
    </row>
    <row r="14" spans="1:12" ht="23.25" customHeight="1">
      <c r="A14" s="90">
        <v>3</v>
      </c>
      <c r="B14" s="91" t="s">
        <v>51</v>
      </c>
      <c r="C14" s="62">
        <v>0</v>
      </c>
      <c r="D14" s="63"/>
      <c r="E14" s="62">
        <f t="shared" si="1"/>
        <v>0</v>
      </c>
      <c r="F14" s="55">
        <v>4507.21</v>
      </c>
      <c r="G14" s="55">
        <v>544</v>
      </c>
      <c r="H14" s="55">
        <f t="shared" si="0"/>
        <v>5051.21</v>
      </c>
      <c r="I14" s="2" t="s">
        <v>133</v>
      </c>
      <c r="J14" s="74" t="s">
        <v>140</v>
      </c>
    </row>
    <row r="15" spans="1:12" ht="23.25" customHeight="1">
      <c r="A15" s="90"/>
      <c r="B15" s="91"/>
      <c r="C15" s="62"/>
      <c r="D15" s="63"/>
      <c r="E15" s="62"/>
      <c r="F15" s="55">
        <v>1173.68</v>
      </c>
      <c r="G15" s="55">
        <v>51</v>
      </c>
      <c r="H15" s="55">
        <f t="shared" si="0"/>
        <v>1224.68</v>
      </c>
      <c r="I15" s="2" t="s">
        <v>135</v>
      </c>
      <c r="J15" s="75"/>
    </row>
    <row r="16" spans="1:12" ht="23.25" customHeight="1">
      <c r="A16" s="90"/>
      <c r="B16" s="91"/>
      <c r="C16" s="62"/>
      <c r="D16" s="63"/>
      <c r="E16" s="62"/>
      <c r="F16" s="55">
        <v>468</v>
      </c>
      <c r="G16" s="55">
        <v>50</v>
      </c>
      <c r="H16" s="55">
        <f t="shared" si="0"/>
        <v>518</v>
      </c>
      <c r="I16" s="2" t="s">
        <v>134</v>
      </c>
      <c r="J16" s="75"/>
    </row>
    <row r="17" spans="1:10" ht="23.25" customHeight="1">
      <c r="A17" s="90"/>
      <c r="B17" s="91"/>
      <c r="C17" s="62"/>
      <c r="D17" s="63"/>
      <c r="E17" s="62"/>
      <c r="F17" s="55">
        <v>562</v>
      </c>
      <c r="G17" s="55">
        <v>562</v>
      </c>
      <c r="H17" s="55">
        <f t="shared" si="0"/>
        <v>1124</v>
      </c>
      <c r="I17" s="2" t="s">
        <v>136</v>
      </c>
      <c r="J17" s="75"/>
    </row>
    <row r="18" spans="1:10" ht="23.25" customHeight="1">
      <c r="A18" s="90"/>
      <c r="B18" s="91"/>
      <c r="C18" s="62"/>
      <c r="D18" s="63"/>
      <c r="E18" s="62"/>
      <c r="F18" s="55">
        <v>1507</v>
      </c>
      <c r="G18" s="55">
        <v>0</v>
      </c>
      <c r="H18" s="55">
        <f t="shared" si="0"/>
        <v>1507</v>
      </c>
      <c r="I18" s="2" t="s">
        <v>137</v>
      </c>
      <c r="J18" s="75"/>
    </row>
    <row r="19" spans="1:10" ht="23.25" customHeight="1">
      <c r="A19" s="90"/>
      <c r="B19" s="91"/>
      <c r="C19" s="62"/>
      <c r="D19" s="63"/>
      <c r="E19" s="62"/>
      <c r="F19" s="55">
        <v>839</v>
      </c>
      <c r="G19" s="55">
        <v>20</v>
      </c>
      <c r="H19" s="55">
        <f t="shared" si="0"/>
        <v>859</v>
      </c>
      <c r="I19" s="2" t="s">
        <v>138</v>
      </c>
      <c r="J19" s="75"/>
    </row>
    <row r="20" spans="1:10" ht="23.25" customHeight="1">
      <c r="A20" s="90"/>
      <c r="B20" s="91"/>
      <c r="C20" s="62"/>
      <c r="D20" s="63"/>
      <c r="E20" s="62"/>
      <c r="F20" s="55">
        <v>653</v>
      </c>
      <c r="G20" s="55">
        <v>0</v>
      </c>
      <c r="H20" s="55">
        <f t="shared" si="0"/>
        <v>653</v>
      </c>
      <c r="I20" s="2" t="s">
        <v>141</v>
      </c>
      <c r="J20" s="75"/>
    </row>
    <row r="21" spans="1:10" ht="23.25" customHeight="1">
      <c r="A21" s="90"/>
      <c r="B21" s="91"/>
      <c r="C21" s="62"/>
      <c r="D21" s="63"/>
      <c r="E21" s="62"/>
      <c r="F21" s="55">
        <v>220</v>
      </c>
      <c r="G21" s="55">
        <v>25</v>
      </c>
      <c r="H21" s="55">
        <f t="shared" si="0"/>
        <v>245</v>
      </c>
      <c r="I21" s="2" t="s">
        <v>142</v>
      </c>
      <c r="J21" s="75"/>
    </row>
    <row r="22" spans="1:10" ht="23.25" customHeight="1">
      <c r="A22" s="90"/>
      <c r="B22" s="91"/>
      <c r="C22" s="62"/>
      <c r="D22" s="63"/>
      <c r="E22" s="62"/>
      <c r="F22" s="55">
        <v>539</v>
      </c>
      <c r="G22" s="55">
        <v>155</v>
      </c>
      <c r="H22" s="55">
        <f t="shared" si="0"/>
        <v>694</v>
      </c>
      <c r="I22" s="2" t="s">
        <v>139</v>
      </c>
      <c r="J22" s="75"/>
    </row>
    <row r="23" spans="1:10" s="31" customFormat="1" ht="23.25" customHeight="1">
      <c r="A23" s="34"/>
      <c r="B23" s="30" t="s">
        <v>52</v>
      </c>
      <c r="C23" s="37">
        <f>SUM(C14)</f>
        <v>0</v>
      </c>
      <c r="D23" s="37">
        <f t="shared" ref="D23:E23" si="2">SUM(D14)</f>
        <v>0</v>
      </c>
      <c r="E23" s="37">
        <f t="shared" si="2"/>
        <v>0</v>
      </c>
      <c r="F23" s="37">
        <f>SUM(F14:F22)</f>
        <v>10468.89</v>
      </c>
      <c r="G23" s="37">
        <f>SUM(G14:G22)</f>
        <v>1407</v>
      </c>
      <c r="H23" s="37">
        <f>SUM(H14:H22)</f>
        <v>11875.89</v>
      </c>
      <c r="I23" s="35" t="s">
        <v>132</v>
      </c>
      <c r="J23" s="76"/>
    </row>
    <row r="24" spans="1:10" ht="23.25" customHeight="1">
      <c r="A24" s="67">
        <v>4</v>
      </c>
      <c r="B24" s="64" t="s">
        <v>4</v>
      </c>
      <c r="C24" s="69">
        <v>0</v>
      </c>
      <c r="D24" s="67"/>
      <c r="E24" s="69">
        <f t="shared" si="1"/>
        <v>0</v>
      </c>
      <c r="F24" s="55"/>
      <c r="G24" s="55">
        <v>0</v>
      </c>
      <c r="H24" s="55">
        <f t="shared" si="0"/>
        <v>0</v>
      </c>
      <c r="I24" s="2"/>
      <c r="J24" s="74" t="s">
        <v>67</v>
      </c>
    </row>
    <row r="25" spans="1:10" ht="23.25" customHeight="1">
      <c r="A25" s="85"/>
      <c r="B25" s="65"/>
      <c r="C25" s="84"/>
      <c r="D25" s="85"/>
      <c r="E25" s="84"/>
      <c r="F25" s="55">
        <v>0</v>
      </c>
      <c r="G25" s="55">
        <v>0</v>
      </c>
      <c r="H25" s="55">
        <f t="shared" si="0"/>
        <v>0</v>
      </c>
      <c r="I25" s="2"/>
      <c r="J25" s="75"/>
    </row>
    <row r="26" spans="1:10" ht="23.25" customHeight="1">
      <c r="A26" s="68"/>
      <c r="B26" s="66"/>
      <c r="C26" s="70"/>
      <c r="D26" s="68"/>
      <c r="E26" s="70"/>
      <c r="F26" s="55">
        <v>0</v>
      </c>
      <c r="G26" s="55">
        <v>0</v>
      </c>
      <c r="H26" s="55">
        <f t="shared" si="0"/>
        <v>0</v>
      </c>
      <c r="I26" s="2"/>
      <c r="J26" s="75"/>
    </row>
    <row r="27" spans="1:10" s="31" customFormat="1" ht="23.25" customHeight="1">
      <c r="A27" s="34"/>
      <c r="B27" s="30" t="s">
        <v>53</v>
      </c>
      <c r="C27" s="37">
        <f>SUM(C24)</f>
        <v>0</v>
      </c>
      <c r="D27" s="37">
        <f t="shared" ref="D27:E27" si="3">SUM(D24)</f>
        <v>0</v>
      </c>
      <c r="E27" s="37">
        <f t="shared" si="3"/>
        <v>0</v>
      </c>
      <c r="F27" s="37">
        <f>SUM(F24:F26)</f>
        <v>0</v>
      </c>
      <c r="G27" s="37">
        <f t="shared" ref="G27" si="4">SUM(G24:G25)</f>
        <v>0</v>
      </c>
      <c r="H27" s="37">
        <f>SUM(H24:H26)</f>
        <v>0</v>
      </c>
      <c r="I27" s="35"/>
      <c r="J27" s="76"/>
    </row>
    <row r="28" spans="1:10" ht="23.25" customHeight="1">
      <c r="A28" s="67">
        <v>5</v>
      </c>
      <c r="B28" s="64" t="s">
        <v>54</v>
      </c>
      <c r="C28" s="69">
        <v>0</v>
      </c>
      <c r="D28" s="67"/>
      <c r="E28" s="69">
        <f t="shared" si="1"/>
        <v>0</v>
      </c>
      <c r="F28" s="55">
        <v>0</v>
      </c>
      <c r="G28" s="55">
        <v>0</v>
      </c>
      <c r="H28" s="55">
        <f t="shared" si="0"/>
        <v>0</v>
      </c>
      <c r="I28" s="2"/>
      <c r="J28" s="71" t="s">
        <v>68</v>
      </c>
    </row>
    <row r="29" spans="1:10" ht="23.25" customHeight="1">
      <c r="A29" s="85"/>
      <c r="B29" s="65"/>
      <c r="C29" s="84"/>
      <c r="D29" s="85"/>
      <c r="E29" s="84"/>
      <c r="F29" s="55">
        <v>0</v>
      </c>
      <c r="G29" s="55">
        <v>0</v>
      </c>
      <c r="H29" s="55">
        <f t="shared" si="0"/>
        <v>0</v>
      </c>
      <c r="I29" s="2"/>
      <c r="J29" s="72"/>
    </row>
    <row r="30" spans="1:10" s="31" customFormat="1" ht="23.25" customHeight="1">
      <c r="A30" s="34"/>
      <c r="B30" s="30" t="s">
        <v>59</v>
      </c>
      <c r="C30" s="37">
        <f>SUM(C28)</f>
        <v>0</v>
      </c>
      <c r="D30" s="37">
        <f t="shared" ref="D30:E30" si="5">SUM(D28)</f>
        <v>0</v>
      </c>
      <c r="E30" s="37">
        <f t="shared" si="5"/>
        <v>0</v>
      </c>
      <c r="F30" s="37">
        <f>SUM(F28:F29)</f>
        <v>0</v>
      </c>
      <c r="G30" s="37">
        <f>SUM(G28:G29)</f>
        <v>0</v>
      </c>
      <c r="H30" s="37">
        <f>SUM(H28:H29)</f>
        <v>0</v>
      </c>
      <c r="I30" s="35"/>
      <c r="J30" s="73"/>
    </row>
    <row r="31" spans="1:10" ht="23.25" customHeight="1">
      <c r="A31" s="90">
        <v>6</v>
      </c>
      <c r="B31" s="91" t="s">
        <v>55</v>
      </c>
      <c r="C31" s="62">
        <v>0</v>
      </c>
      <c r="D31" s="63"/>
      <c r="E31" s="62">
        <f t="shared" si="1"/>
        <v>0</v>
      </c>
      <c r="F31" s="55">
        <v>0</v>
      </c>
      <c r="G31" s="55">
        <v>0</v>
      </c>
      <c r="H31" s="55">
        <f t="shared" si="0"/>
        <v>0</v>
      </c>
      <c r="I31" s="2"/>
      <c r="J31" s="71" t="s">
        <v>69</v>
      </c>
    </row>
    <row r="32" spans="1:10" ht="23.25" customHeight="1">
      <c r="A32" s="90"/>
      <c r="B32" s="91"/>
      <c r="C32" s="62"/>
      <c r="D32" s="63"/>
      <c r="E32" s="62"/>
      <c r="F32" s="55">
        <v>0</v>
      </c>
      <c r="G32" s="55">
        <v>0</v>
      </c>
      <c r="H32" s="55">
        <f t="shared" si="0"/>
        <v>0</v>
      </c>
      <c r="I32" s="2"/>
      <c r="J32" s="75"/>
    </row>
    <row r="33" spans="1:10" s="31" customFormat="1" ht="23.25" customHeight="1">
      <c r="A33" s="34"/>
      <c r="B33" s="30" t="s">
        <v>60</v>
      </c>
      <c r="C33" s="37">
        <f>SUM(C31)</f>
        <v>0</v>
      </c>
      <c r="D33" s="37">
        <f t="shared" ref="D33:E33" si="6">SUM(D31)</f>
        <v>0</v>
      </c>
      <c r="E33" s="37">
        <f t="shared" si="6"/>
        <v>0</v>
      </c>
      <c r="F33" s="37">
        <f>SUM(F31:F32)</f>
        <v>0</v>
      </c>
      <c r="G33" s="37">
        <f>SUM(G31:G32)</f>
        <v>0</v>
      </c>
      <c r="H33" s="37">
        <f>SUM(H31:H32)</f>
        <v>0</v>
      </c>
      <c r="I33" s="35"/>
      <c r="J33" s="76"/>
    </row>
    <row r="34" spans="1:10" ht="23.25" customHeight="1">
      <c r="A34" s="90">
        <v>7</v>
      </c>
      <c r="B34" s="91" t="s">
        <v>56</v>
      </c>
      <c r="C34" s="62">
        <v>0</v>
      </c>
      <c r="D34" s="63"/>
      <c r="E34" s="62">
        <f t="shared" si="1"/>
        <v>0</v>
      </c>
      <c r="F34" s="55">
        <v>0</v>
      </c>
      <c r="G34" s="55">
        <v>0</v>
      </c>
      <c r="H34" s="55">
        <f t="shared" si="0"/>
        <v>0</v>
      </c>
      <c r="I34" s="2"/>
      <c r="J34" s="79"/>
    </row>
    <row r="35" spans="1:10" ht="23.25" customHeight="1">
      <c r="A35" s="90"/>
      <c r="B35" s="91"/>
      <c r="C35" s="62"/>
      <c r="D35" s="63"/>
      <c r="E35" s="62"/>
      <c r="F35" s="55">
        <v>0</v>
      </c>
      <c r="G35" s="55">
        <v>0</v>
      </c>
      <c r="H35" s="55">
        <f t="shared" si="0"/>
        <v>0</v>
      </c>
      <c r="I35" s="2"/>
      <c r="J35" s="80"/>
    </row>
    <row r="36" spans="1:10" s="31" customFormat="1" ht="23.25" customHeight="1">
      <c r="A36" s="34"/>
      <c r="B36" s="30" t="s">
        <v>61</v>
      </c>
      <c r="C36" s="37">
        <f>SUM(C34)</f>
        <v>0</v>
      </c>
      <c r="D36" s="37">
        <f t="shared" ref="D36:E36" si="7">SUM(D34)</f>
        <v>0</v>
      </c>
      <c r="E36" s="37">
        <f t="shared" si="7"/>
        <v>0</v>
      </c>
      <c r="F36" s="37">
        <f>SUM(F34:F35)</f>
        <v>0</v>
      </c>
      <c r="G36" s="37">
        <f>SUM(G34:G35)</f>
        <v>0</v>
      </c>
      <c r="H36" s="37">
        <f>SUM(H34:H35)</f>
        <v>0</v>
      </c>
      <c r="I36" s="35"/>
      <c r="J36" s="81"/>
    </row>
    <row r="37" spans="1:10" ht="23.25" customHeight="1">
      <c r="A37" s="90">
        <v>8</v>
      </c>
      <c r="B37" s="91" t="s">
        <v>3</v>
      </c>
      <c r="C37" s="62">
        <v>0</v>
      </c>
      <c r="D37" s="63"/>
      <c r="E37" s="62">
        <f t="shared" si="1"/>
        <v>0</v>
      </c>
      <c r="F37" s="55">
        <v>0</v>
      </c>
      <c r="G37" s="55">
        <v>0</v>
      </c>
      <c r="H37" s="55">
        <f t="shared" si="0"/>
        <v>0</v>
      </c>
      <c r="I37" s="2"/>
      <c r="J37" s="74" t="s">
        <v>70</v>
      </c>
    </row>
    <row r="38" spans="1:10" ht="23.25" customHeight="1">
      <c r="A38" s="90"/>
      <c r="B38" s="91"/>
      <c r="C38" s="62"/>
      <c r="D38" s="63"/>
      <c r="E38" s="62"/>
      <c r="F38" s="55">
        <v>0</v>
      </c>
      <c r="G38" s="55">
        <v>0</v>
      </c>
      <c r="H38" s="55">
        <f t="shared" si="0"/>
        <v>0</v>
      </c>
      <c r="I38" s="2"/>
      <c r="J38" s="75"/>
    </row>
    <row r="39" spans="1:10" s="31" customFormat="1" ht="23.25" customHeight="1">
      <c r="A39" s="34"/>
      <c r="B39" s="30" t="s">
        <v>57</v>
      </c>
      <c r="C39" s="37">
        <f>SUM(C37)</f>
        <v>0</v>
      </c>
      <c r="D39" s="37">
        <f t="shared" ref="D39:E39" si="8">SUM(D37)</f>
        <v>0</v>
      </c>
      <c r="E39" s="37">
        <f t="shared" si="8"/>
        <v>0</v>
      </c>
      <c r="F39" s="37">
        <f>SUM(F37:F38)</f>
        <v>0</v>
      </c>
      <c r="G39" s="37">
        <f t="shared" ref="G39:H39" si="9">SUM(G37:G38)</f>
        <v>0</v>
      </c>
      <c r="H39" s="37">
        <f t="shared" si="9"/>
        <v>0</v>
      </c>
      <c r="I39" s="35"/>
      <c r="J39" s="76"/>
    </row>
    <row r="40" spans="1:10" ht="23.25" customHeight="1">
      <c r="A40" s="90">
        <v>9</v>
      </c>
      <c r="B40" s="91" t="s">
        <v>58</v>
      </c>
      <c r="C40" s="62">
        <v>0</v>
      </c>
      <c r="D40" s="63"/>
      <c r="E40" s="62">
        <f t="shared" si="1"/>
        <v>0</v>
      </c>
      <c r="F40" s="55">
        <v>0</v>
      </c>
      <c r="G40" s="55">
        <v>0</v>
      </c>
      <c r="H40" s="55">
        <f t="shared" si="0"/>
        <v>0</v>
      </c>
      <c r="I40" s="2"/>
      <c r="J40" s="71" t="s">
        <v>71</v>
      </c>
    </row>
    <row r="41" spans="1:10" ht="23.25" customHeight="1">
      <c r="A41" s="90"/>
      <c r="B41" s="91"/>
      <c r="C41" s="62"/>
      <c r="D41" s="63"/>
      <c r="E41" s="62"/>
      <c r="F41" s="55">
        <v>0</v>
      </c>
      <c r="G41" s="55">
        <v>0</v>
      </c>
      <c r="H41" s="55">
        <f t="shared" si="0"/>
        <v>0</v>
      </c>
      <c r="I41" s="2"/>
      <c r="J41" s="72"/>
    </row>
    <row r="42" spans="1:10" ht="23.25" customHeight="1">
      <c r="A42" s="90"/>
      <c r="B42" s="91"/>
      <c r="C42" s="62"/>
      <c r="D42" s="63"/>
      <c r="E42" s="62"/>
      <c r="F42" s="55">
        <v>0</v>
      </c>
      <c r="G42" s="55">
        <v>0</v>
      </c>
      <c r="H42" s="55">
        <f t="shared" si="0"/>
        <v>0</v>
      </c>
      <c r="I42" s="2"/>
      <c r="J42" s="72"/>
    </row>
    <row r="43" spans="1:10" s="31" customFormat="1" ht="23.25" customHeight="1">
      <c r="A43" s="34"/>
      <c r="B43" s="30" t="s">
        <v>62</v>
      </c>
      <c r="C43" s="37">
        <f>SUM(C40)</f>
        <v>0</v>
      </c>
      <c r="D43" s="37">
        <f t="shared" ref="D43:E43" si="10">SUM(D40)</f>
        <v>0</v>
      </c>
      <c r="E43" s="37">
        <f t="shared" si="10"/>
        <v>0</v>
      </c>
      <c r="F43" s="37">
        <f>SUM(F40:F42)</f>
        <v>0</v>
      </c>
      <c r="G43" s="37">
        <f t="shared" ref="G43:H43" si="11">SUM(G40:G42)</f>
        <v>0</v>
      </c>
      <c r="H43" s="37">
        <f t="shared" si="11"/>
        <v>0</v>
      </c>
      <c r="I43" s="35"/>
      <c r="J43" s="73"/>
    </row>
    <row r="44" spans="1:10" ht="23.25" customHeight="1">
      <c r="A44" s="67">
        <v>10</v>
      </c>
      <c r="B44" s="91" t="s">
        <v>5</v>
      </c>
      <c r="C44" s="62">
        <v>0</v>
      </c>
      <c r="D44" s="63"/>
      <c r="E44" s="62">
        <f t="shared" si="1"/>
        <v>0</v>
      </c>
      <c r="F44" s="55">
        <v>0</v>
      </c>
      <c r="G44" s="55">
        <v>0</v>
      </c>
      <c r="H44" s="55">
        <f t="shared" si="0"/>
        <v>0</v>
      </c>
      <c r="I44" s="2"/>
      <c r="J44" s="79"/>
    </row>
    <row r="45" spans="1:10" ht="23.25" customHeight="1">
      <c r="A45" s="85"/>
      <c r="B45" s="91"/>
      <c r="C45" s="62"/>
      <c r="D45" s="63"/>
      <c r="E45" s="62"/>
      <c r="F45" s="55">
        <v>0</v>
      </c>
      <c r="G45" s="55">
        <v>0</v>
      </c>
      <c r="H45" s="55">
        <f t="shared" si="0"/>
        <v>0</v>
      </c>
      <c r="I45" s="2"/>
      <c r="J45" s="80"/>
    </row>
    <row r="46" spans="1:10" s="31" customFormat="1" ht="23.25" customHeight="1">
      <c r="A46" s="34"/>
      <c r="B46" s="30" t="s">
        <v>63</v>
      </c>
      <c r="C46" s="37">
        <f>SUM(C44)</f>
        <v>0</v>
      </c>
      <c r="D46" s="37">
        <f t="shared" ref="D46:E46" si="12">SUM(D44)</f>
        <v>0</v>
      </c>
      <c r="E46" s="37">
        <f t="shared" si="12"/>
        <v>0</v>
      </c>
      <c r="F46" s="37">
        <f>SUM(F44:F45)</f>
        <v>0</v>
      </c>
      <c r="G46" s="37">
        <f>SUM(G44:G45)</f>
        <v>0</v>
      </c>
      <c r="H46" s="37">
        <f>SUM(H44:H45)</f>
        <v>0</v>
      </c>
      <c r="I46" s="35"/>
      <c r="J46" s="81"/>
    </row>
    <row r="47" spans="1:10" ht="23.25" customHeight="1">
      <c r="A47" s="34"/>
      <c r="B47" s="30" t="s">
        <v>64</v>
      </c>
      <c r="C47" s="37">
        <f t="shared" ref="C47:H47" si="13">SUM(C46,C43,C39,C36,C33,C30,C27,C23,C13,C10)</f>
        <v>0</v>
      </c>
      <c r="D47" s="37">
        <f t="shared" si="13"/>
        <v>0</v>
      </c>
      <c r="E47" s="37">
        <f t="shared" si="13"/>
        <v>0</v>
      </c>
      <c r="F47" s="37">
        <f t="shared" si="13"/>
        <v>10468.89</v>
      </c>
      <c r="G47" s="37">
        <f t="shared" si="13"/>
        <v>1407</v>
      </c>
      <c r="H47" s="37">
        <f t="shared" si="13"/>
        <v>11875.89</v>
      </c>
      <c r="I47" s="35"/>
      <c r="J47" s="39"/>
    </row>
    <row r="51" spans="1:9" ht="24.75" customHeight="1">
      <c r="A51" s="88" t="s">
        <v>12</v>
      </c>
      <c r="B51" s="89"/>
      <c r="C51" s="86" t="s">
        <v>13</v>
      </c>
      <c r="D51" s="86"/>
      <c r="E51" s="86" t="s">
        <v>17</v>
      </c>
      <c r="F51" s="86"/>
      <c r="G51" s="86" t="s">
        <v>18</v>
      </c>
      <c r="H51" s="86"/>
      <c r="I51" s="32" t="s">
        <v>14</v>
      </c>
    </row>
    <row r="52" spans="1:9" ht="24.75" customHeight="1">
      <c r="A52" s="92">
        <f>E47</f>
        <v>0</v>
      </c>
      <c r="B52" s="87"/>
      <c r="C52" s="87">
        <f>H47</f>
        <v>11875.89</v>
      </c>
      <c r="D52" s="87"/>
      <c r="E52" s="87">
        <f>F47</f>
        <v>10468.89</v>
      </c>
      <c r="F52" s="87"/>
      <c r="G52" s="87">
        <f>G47</f>
        <v>1407</v>
      </c>
      <c r="H52" s="87"/>
      <c r="I52" s="33">
        <f>A52-C52</f>
        <v>-11875.89</v>
      </c>
    </row>
    <row r="53" spans="1:9" ht="24.75" customHeight="1"/>
    <row r="54" spans="1:9" ht="24.75" customHeight="1">
      <c r="A54" s="40" t="s">
        <v>75</v>
      </c>
      <c r="B54" s="41"/>
      <c r="C54" s="42" t="s">
        <v>76</v>
      </c>
      <c r="D54" s="40"/>
      <c r="E54" s="40" t="s">
        <v>77</v>
      </c>
      <c r="F54" s="40"/>
      <c r="G54" s="40" t="s">
        <v>78</v>
      </c>
      <c r="H54" s="40"/>
      <c r="I54" s="41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1:J13"/>
    <mergeCell ref="A8:A9"/>
    <mergeCell ref="B8:B9"/>
    <mergeCell ref="C8:C9"/>
    <mergeCell ref="D8:D9"/>
    <mergeCell ref="E8:E9"/>
    <mergeCell ref="J8:J10"/>
    <mergeCell ref="A11:A12"/>
    <mergeCell ref="B11:B12"/>
    <mergeCell ref="C11:C12"/>
    <mergeCell ref="D11:D12"/>
    <mergeCell ref="E11:E12"/>
    <mergeCell ref="J24:J27"/>
    <mergeCell ref="A14:A22"/>
    <mergeCell ref="B14:B22"/>
    <mergeCell ref="C14:C22"/>
    <mergeCell ref="D14:D22"/>
    <mergeCell ref="E14:E22"/>
    <mergeCell ref="J14:J23"/>
    <mergeCell ref="A24:A26"/>
    <mergeCell ref="B24:B26"/>
    <mergeCell ref="C24:C26"/>
    <mergeCell ref="D24:D26"/>
    <mergeCell ref="E24:E26"/>
    <mergeCell ref="J31:J33"/>
    <mergeCell ref="A28:A29"/>
    <mergeCell ref="B28:B29"/>
    <mergeCell ref="C28:C29"/>
    <mergeCell ref="D28:D29"/>
    <mergeCell ref="E28:E29"/>
    <mergeCell ref="J28:J30"/>
    <mergeCell ref="A31:A32"/>
    <mergeCell ref="B31:B32"/>
    <mergeCell ref="C31:C32"/>
    <mergeCell ref="D31:D32"/>
    <mergeCell ref="E31:E32"/>
    <mergeCell ref="J37:J39"/>
    <mergeCell ref="A34:A35"/>
    <mergeCell ref="B34:B35"/>
    <mergeCell ref="C34:C35"/>
    <mergeCell ref="D34:D35"/>
    <mergeCell ref="E34:E35"/>
    <mergeCell ref="J34:J36"/>
    <mergeCell ref="A37:A38"/>
    <mergeCell ref="B37:B38"/>
    <mergeCell ref="C37:C38"/>
    <mergeCell ref="D37:D38"/>
    <mergeCell ref="E37:E38"/>
    <mergeCell ref="J44:J46"/>
    <mergeCell ref="A40:A42"/>
    <mergeCell ref="B40:B42"/>
    <mergeCell ref="C40:C42"/>
    <mergeCell ref="D40:D42"/>
    <mergeCell ref="E40:E42"/>
    <mergeCell ref="J40:J43"/>
    <mergeCell ref="A44:A45"/>
    <mergeCell ref="B44:B45"/>
    <mergeCell ref="C44:C45"/>
    <mergeCell ref="D44:D45"/>
    <mergeCell ref="E44:E45"/>
    <mergeCell ref="A51:B51"/>
    <mergeCell ref="C51:D51"/>
    <mergeCell ref="E51:F51"/>
    <mergeCell ref="G51:H51"/>
    <mergeCell ref="A52:B52"/>
    <mergeCell ref="C52:D52"/>
    <mergeCell ref="E52:F52"/>
    <mergeCell ref="G52:H52"/>
  </mergeCells>
  <phoneticPr fontId="1" type="noConversion"/>
  <pageMargins left="0.7" right="0.7" top="0.75" bottom="0.75" header="0.3" footer="0.3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L60"/>
  <sheetViews>
    <sheetView tabSelected="1" view="pageBreakPreview" zoomScale="60" workbookViewId="0">
      <selection activeCell="I55" sqref="I55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93" t="s">
        <v>146</v>
      </c>
      <c r="D2" s="93"/>
      <c r="E2" s="93"/>
      <c r="F2" s="93"/>
      <c r="G2" s="93"/>
      <c r="H2" s="93"/>
      <c r="I2" s="38"/>
      <c r="J2" s="38"/>
      <c r="K2" s="38"/>
      <c r="L2" s="38"/>
    </row>
    <row r="4" spans="1:12" ht="21" customHeight="1">
      <c r="H4" s="77" t="s">
        <v>180</v>
      </c>
      <c r="I4" s="77"/>
      <c r="J4" s="77" t="s">
        <v>181</v>
      </c>
    </row>
    <row r="5" spans="1:12" ht="21" customHeight="1">
      <c r="H5" s="78"/>
      <c r="I5" s="78"/>
      <c r="J5" s="78"/>
    </row>
    <row r="6" spans="1:12" ht="21" customHeight="1">
      <c r="A6" s="96" t="s">
        <v>147</v>
      </c>
      <c r="B6" s="82" t="s">
        <v>148</v>
      </c>
      <c r="C6" s="94" t="s">
        <v>149</v>
      </c>
      <c r="D6" s="94"/>
      <c r="E6" s="94"/>
      <c r="F6" s="95" t="s">
        <v>150</v>
      </c>
      <c r="G6" s="95"/>
      <c r="H6" s="95"/>
      <c r="I6" s="95"/>
      <c r="J6" s="82" t="s">
        <v>151</v>
      </c>
    </row>
    <row r="7" spans="1:12" ht="21" customHeight="1">
      <c r="A7" s="96"/>
      <c r="B7" s="82"/>
      <c r="C7" s="28" t="s">
        <v>9</v>
      </c>
      <c r="D7" s="3" t="s">
        <v>1</v>
      </c>
      <c r="E7" s="59" t="s">
        <v>7</v>
      </c>
      <c r="F7" s="60" t="s">
        <v>152</v>
      </c>
      <c r="G7" s="60" t="s">
        <v>153</v>
      </c>
      <c r="H7" s="60" t="s">
        <v>154</v>
      </c>
      <c r="I7" s="60" t="s">
        <v>47</v>
      </c>
      <c r="J7" s="82"/>
    </row>
    <row r="8" spans="1:12" ht="21" customHeight="1">
      <c r="A8" s="90">
        <v>1</v>
      </c>
      <c r="B8" s="91" t="s">
        <v>155</v>
      </c>
      <c r="C8" s="62">
        <v>0</v>
      </c>
      <c r="D8" s="63"/>
      <c r="E8" s="62">
        <f>C8*D8</f>
        <v>0</v>
      </c>
      <c r="F8" s="61">
        <v>0</v>
      </c>
      <c r="G8" s="61">
        <v>0</v>
      </c>
      <c r="H8" s="61">
        <f t="shared" ref="H8:H51" si="0">F8+G8</f>
        <v>0</v>
      </c>
      <c r="I8" s="2"/>
      <c r="J8" s="83" t="s">
        <v>156</v>
      </c>
    </row>
    <row r="9" spans="1:12" ht="21" customHeight="1">
      <c r="A9" s="90"/>
      <c r="B9" s="91"/>
      <c r="C9" s="62"/>
      <c r="D9" s="63"/>
      <c r="E9" s="62"/>
      <c r="F9" s="61">
        <v>0</v>
      </c>
      <c r="G9" s="61">
        <v>0</v>
      </c>
      <c r="H9" s="61">
        <f t="shared" si="0"/>
        <v>0</v>
      </c>
      <c r="I9" s="2"/>
      <c r="J9" s="72"/>
    </row>
    <row r="10" spans="1:12" ht="21" customHeight="1">
      <c r="A10" s="90"/>
      <c r="B10" s="91"/>
      <c r="C10" s="62"/>
      <c r="D10" s="63"/>
      <c r="E10" s="62"/>
      <c r="F10" s="61">
        <v>0</v>
      </c>
      <c r="G10" s="61">
        <v>0</v>
      </c>
      <c r="H10" s="61">
        <f t="shared" si="0"/>
        <v>0</v>
      </c>
      <c r="I10" s="2"/>
      <c r="J10" s="72"/>
    </row>
    <row r="11" spans="1:12" ht="21" customHeight="1">
      <c r="A11" s="90"/>
      <c r="B11" s="91"/>
      <c r="C11" s="62"/>
      <c r="D11" s="63"/>
      <c r="E11" s="62"/>
      <c r="F11" s="61">
        <v>0</v>
      </c>
      <c r="G11" s="61">
        <v>0</v>
      </c>
      <c r="H11" s="61">
        <f t="shared" si="0"/>
        <v>0</v>
      </c>
      <c r="I11" s="2"/>
      <c r="J11" s="72"/>
    </row>
    <row r="12" spans="1:12" ht="21" customHeight="1">
      <c r="A12" s="90"/>
      <c r="B12" s="91"/>
      <c r="C12" s="62"/>
      <c r="D12" s="63"/>
      <c r="E12" s="62"/>
      <c r="F12" s="61">
        <v>0</v>
      </c>
      <c r="G12" s="61">
        <v>0</v>
      </c>
      <c r="H12" s="61">
        <f t="shared" si="0"/>
        <v>0</v>
      </c>
      <c r="I12" s="2"/>
      <c r="J12" s="72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>
      <c r="A14" s="67">
        <v>2</v>
      </c>
      <c r="B14" s="64" t="s">
        <v>157</v>
      </c>
      <c r="C14" s="69">
        <v>0</v>
      </c>
      <c r="D14" s="67"/>
      <c r="E14" s="69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2"/>
      <c r="J14" s="71" t="s">
        <v>158</v>
      </c>
    </row>
    <row r="15" spans="1:12" ht="21" customHeight="1">
      <c r="A15" s="68"/>
      <c r="B15" s="66"/>
      <c r="C15" s="70"/>
      <c r="D15" s="68"/>
      <c r="E15" s="70"/>
      <c r="F15" s="61">
        <v>0</v>
      </c>
      <c r="G15" s="61">
        <v>0</v>
      </c>
      <c r="H15" s="61">
        <f t="shared" si="0"/>
        <v>0</v>
      </c>
      <c r="I15" s="2"/>
      <c r="J15" s="72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18.75" customHeight="1">
      <c r="A17" s="90">
        <v>3</v>
      </c>
      <c r="B17" s="91" t="s">
        <v>159</v>
      </c>
      <c r="C17" s="62">
        <v>0</v>
      </c>
      <c r="D17" s="63"/>
      <c r="E17" s="62">
        <f t="shared" si="2"/>
        <v>0</v>
      </c>
      <c r="F17" s="61">
        <v>5720.91</v>
      </c>
      <c r="G17" s="61">
        <v>0</v>
      </c>
      <c r="H17" s="61">
        <f t="shared" si="0"/>
        <v>5720.91</v>
      </c>
      <c r="I17" s="2" t="s">
        <v>160</v>
      </c>
      <c r="J17" s="74" t="s">
        <v>140</v>
      </c>
    </row>
    <row r="18" spans="1:10" ht="18.75" customHeight="1">
      <c r="A18" s="90"/>
      <c r="B18" s="91"/>
      <c r="C18" s="62"/>
      <c r="D18" s="63"/>
      <c r="E18" s="62"/>
      <c r="F18" s="61">
        <v>0</v>
      </c>
      <c r="G18" s="61">
        <v>0</v>
      </c>
      <c r="H18" s="61">
        <f t="shared" si="0"/>
        <v>0</v>
      </c>
      <c r="I18" s="2"/>
      <c r="J18" s="75"/>
    </row>
    <row r="19" spans="1:10" ht="18.75" customHeight="1">
      <c r="A19" s="90"/>
      <c r="B19" s="91"/>
      <c r="C19" s="62"/>
      <c r="D19" s="63"/>
      <c r="E19" s="62"/>
      <c r="F19" s="61">
        <v>0</v>
      </c>
      <c r="G19" s="61">
        <v>0</v>
      </c>
      <c r="H19" s="61">
        <f t="shared" si="0"/>
        <v>0</v>
      </c>
      <c r="I19" s="2"/>
      <c r="J19" s="75"/>
    </row>
    <row r="20" spans="1:10" ht="18.75" customHeight="1">
      <c r="A20" s="90"/>
      <c r="B20" s="91"/>
      <c r="C20" s="62"/>
      <c r="D20" s="63"/>
      <c r="E20" s="62"/>
      <c r="F20" s="61">
        <v>0</v>
      </c>
      <c r="G20" s="61">
        <v>0</v>
      </c>
      <c r="H20" s="61">
        <f t="shared" si="0"/>
        <v>0</v>
      </c>
      <c r="I20" s="2"/>
      <c r="J20" s="75"/>
    </row>
    <row r="21" spans="1:10" s="31" customFormat="1" ht="18.75" customHeight="1">
      <c r="A21" s="34"/>
      <c r="B21" s="30" t="s">
        <v>52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5720.91</v>
      </c>
      <c r="G21" s="37">
        <f t="shared" ref="G21:H21" si="4">SUM(G17:G20)</f>
        <v>0</v>
      </c>
      <c r="H21" s="37">
        <f t="shared" si="4"/>
        <v>5720.91</v>
      </c>
      <c r="I21" s="35"/>
      <c r="J21" s="76"/>
    </row>
    <row r="22" spans="1:10" ht="18.75" customHeight="1">
      <c r="A22" s="90">
        <v>4</v>
      </c>
      <c r="B22" s="91" t="s">
        <v>4</v>
      </c>
      <c r="C22" s="62">
        <v>0</v>
      </c>
      <c r="D22" s="63"/>
      <c r="E22" s="62">
        <f t="shared" si="2"/>
        <v>0</v>
      </c>
      <c r="F22" s="61">
        <v>0</v>
      </c>
      <c r="G22" s="61">
        <v>0</v>
      </c>
      <c r="H22" s="61">
        <f t="shared" si="0"/>
        <v>0</v>
      </c>
      <c r="I22" s="2"/>
      <c r="J22" s="74" t="s">
        <v>161</v>
      </c>
    </row>
    <row r="23" spans="1:10" ht="18.75" customHeight="1">
      <c r="A23" s="90"/>
      <c r="B23" s="91"/>
      <c r="C23" s="62"/>
      <c r="D23" s="63"/>
      <c r="E23" s="62"/>
      <c r="F23" s="61">
        <v>0</v>
      </c>
      <c r="G23" s="61">
        <v>0</v>
      </c>
      <c r="H23" s="61">
        <f t="shared" si="0"/>
        <v>0</v>
      </c>
      <c r="I23" s="2"/>
      <c r="J23" s="75"/>
    </row>
    <row r="24" spans="1:10" s="31" customFormat="1" ht="18.75" customHeight="1">
      <c r="A24" s="34"/>
      <c r="B24" s="30" t="s">
        <v>162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76"/>
    </row>
    <row r="25" spans="1:10" ht="18.75" customHeight="1">
      <c r="A25" s="67">
        <v>5</v>
      </c>
      <c r="B25" s="64" t="s">
        <v>163</v>
      </c>
      <c r="C25" s="69">
        <v>0</v>
      </c>
      <c r="D25" s="67"/>
      <c r="E25" s="69">
        <f t="shared" si="2"/>
        <v>0</v>
      </c>
      <c r="F25" s="61">
        <v>0</v>
      </c>
      <c r="G25" s="61">
        <v>0</v>
      </c>
      <c r="H25" s="61">
        <f t="shared" si="0"/>
        <v>0</v>
      </c>
      <c r="I25" s="2"/>
      <c r="J25" s="71" t="s">
        <v>68</v>
      </c>
    </row>
    <row r="26" spans="1:10" ht="18.75" customHeight="1">
      <c r="A26" s="68"/>
      <c r="B26" s="66"/>
      <c r="C26" s="70"/>
      <c r="D26" s="68"/>
      <c r="E26" s="70"/>
      <c r="F26" s="61">
        <v>0</v>
      </c>
      <c r="G26" s="61">
        <v>0</v>
      </c>
      <c r="H26" s="61">
        <f t="shared" si="0"/>
        <v>0</v>
      </c>
      <c r="I26" s="2"/>
      <c r="J26" s="72"/>
    </row>
    <row r="27" spans="1:10" s="31" customFormat="1" ht="18.75" customHeight="1">
      <c r="A27" s="34"/>
      <c r="B27" s="30" t="s">
        <v>164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35"/>
      <c r="J27" s="73"/>
    </row>
    <row r="28" spans="1:10" ht="18.75" customHeight="1">
      <c r="A28" s="90">
        <v>6</v>
      </c>
      <c r="B28" s="91" t="s">
        <v>55</v>
      </c>
      <c r="C28" s="62">
        <v>0</v>
      </c>
      <c r="D28" s="63"/>
      <c r="E28" s="62">
        <f t="shared" si="2"/>
        <v>0</v>
      </c>
      <c r="F28" s="61">
        <v>0</v>
      </c>
      <c r="G28" s="61">
        <v>0</v>
      </c>
      <c r="H28" s="61">
        <f t="shared" si="0"/>
        <v>0</v>
      </c>
      <c r="I28" s="2"/>
      <c r="J28" s="71" t="s">
        <v>165</v>
      </c>
    </row>
    <row r="29" spans="1:10" ht="18.75" customHeight="1">
      <c r="A29" s="90"/>
      <c r="B29" s="91"/>
      <c r="C29" s="62"/>
      <c r="D29" s="63"/>
      <c r="E29" s="62"/>
      <c r="F29" s="61">
        <v>0</v>
      </c>
      <c r="G29" s="61">
        <v>0</v>
      </c>
      <c r="H29" s="61">
        <f t="shared" si="0"/>
        <v>0</v>
      </c>
      <c r="I29" s="2"/>
      <c r="J29" s="75"/>
    </row>
    <row r="30" spans="1:10" ht="18.75" customHeight="1">
      <c r="A30" s="90"/>
      <c r="B30" s="91"/>
      <c r="C30" s="62"/>
      <c r="D30" s="63"/>
      <c r="E30" s="62"/>
      <c r="F30" s="61">
        <v>0</v>
      </c>
      <c r="G30" s="61">
        <v>0</v>
      </c>
      <c r="H30" s="61">
        <f t="shared" si="0"/>
        <v>0</v>
      </c>
      <c r="I30" s="2"/>
      <c r="J30" s="75"/>
    </row>
    <row r="31" spans="1:10" ht="18.75" customHeight="1">
      <c r="A31" s="90"/>
      <c r="B31" s="91"/>
      <c r="C31" s="62"/>
      <c r="D31" s="63"/>
      <c r="E31" s="62"/>
      <c r="F31" s="61">
        <v>0</v>
      </c>
      <c r="G31" s="61">
        <v>0</v>
      </c>
      <c r="H31" s="61">
        <f t="shared" si="0"/>
        <v>0</v>
      </c>
      <c r="I31" s="2"/>
      <c r="J31" s="75"/>
    </row>
    <row r="32" spans="1:10" s="31" customFormat="1" ht="18.75" customHeight="1">
      <c r="A32" s="34"/>
      <c r="B32" s="30" t="s">
        <v>166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" si="10">SUM(G28:G31)</f>
        <v>0</v>
      </c>
      <c r="H32" s="37">
        <f>SUM(H28:H31)</f>
        <v>0</v>
      </c>
      <c r="I32" s="35"/>
      <c r="J32" s="76"/>
    </row>
    <row r="33" spans="1:10" ht="18.75" customHeight="1">
      <c r="A33" s="90">
        <v>7</v>
      </c>
      <c r="B33" s="91" t="s">
        <v>167</v>
      </c>
      <c r="C33" s="62">
        <v>0</v>
      </c>
      <c r="D33" s="63"/>
      <c r="E33" s="62">
        <f t="shared" si="2"/>
        <v>0</v>
      </c>
      <c r="F33" s="61">
        <v>0</v>
      </c>
      <c r="G33" s="61">
        <v>0</v>
      </c>
      <c r="H33" s="61">
        <f t="shared" si="0"/>
        <v>0</v>
      </c>
      <c r="I33" s="2"/>
      <c r="J33" s="79"/>
    </row>
    <row r="34" spans="1:10" ht="18.75" customHeight="1">
      <c r="A34" s="90"/>
      <c r="B34" s="91"/>
      <c r="C34" s="62"/>
      <c r="D34" s="63"/>
      <c r="E34" s="62"/>
      <c r="F34" s="61">
        <v>0</v>
      </c>
      <c r="G34" s="61">
        <v>0</v>
      </c>
      <c r="H34" s="61">
        <f t="shared" si="0"/>
        <v>0</v>
      </c>
      <c r="I34" s="2"/>
      <c r="J34" s="80"/>
    </row>
    <row r="35" spans="1:10" ht="18.75" customHeight="1">
      <c r="A35" s="90"/>
      <c r="B35" s="91"/>
      <c r="C35" s="62"/>
      <c r="D35" s="63"/>
      <c r="E35" s="62"/>
      <c r="F35" s="61">
        <v>0</v>
      </c>
      <c r="G35" s="61">
        <v>0</v>
      </c>
      <c r="H35" s="61">
        <f t="shared" si="0"/>
        <v>0</v>
      </c>
      <c r="I35" s="2"/>
      <c r="J35" s="80"/>
    </row>
    <row r="36" spans="1:10" ht="18.75" customHeight="1">
      <c r="A36" s="90"/>
      <c r="B36" s="91"/>
      <c r="C36" s="62"/>
      <c r="D36" s="63"/>
      <c r="E36" s="62"/>
      <c r="F36" s="61">
        <v>0</v>
      </c>
      <c r="G36" s="61">
        <v>0</v>
      </c>
      <c r="H36" s="61">
        <f t="shared" si="0"/>
        <v>0</v>
      </c>
      <c r="I36" s="2"/>
      <c r="J36" s="80"/>
    </row>
    <row r="37" spans="1:10" s="31" customFormat="1" ht="18.75" customHeight="1">
      <c r="A37" s="34"/>
      <c r="B37" s="30" t="s">
        <v>168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35"/>
      <c r="J37" s="81"/>
    </row>
    <row r="38" spans="1:10" ht="18.75" customHeight="1">
      <c r="A38" s="90">
        <v>8</v>
      </c>
      <c r="B38" s="91" t="s">
        <v>3</v>
      </c>
      <c r="C38" s="62">
        <v>0</v>
      </c>
      <c r="D38" s="63"/>
      <c r="E38" s="62">
        <f t="shared" si="2"/>
        <v>0</v>
      </c>
      <c r="F38" s="61">
        <v>0</v>
      </c>
      <c r="G38" s="61">
        <v>0</v>
      </c>
      <c r="H38" s="61">
        <f t="shared" si="0"/>
        <v>0</v>
      </c>
      <c r="I38" s="2"/>
      <c r="J38" s="74" t="s">
        <v>169</v>
      </c>
    </row>
    <row r="39" spans="1:10" ht="18.75" customHeight="1">
      <c r="A39" s="90"/>
      <c r="B39" s="91"/>
      <c r="C39" s="62"/>
      <c r="D39" s="63"/>
      <c r="E39" s="62"/>
      <c r="F39" s="61">
        <v>0</v>
      </c>
      <c r="G39" s="61">
        <v>0</v>
      </c>
      <c r="H39" s="61">
        <f t="shared" si="0"/>
        <v>0</v>
      </c>
      <c r="I39" s="2"/>
      <c r="J39" s="75"/>
    </row>
    <row r="40" spans="1:10" s="31" customFormat="1" ht="18.75" customHeight="1">
      <c r="A40" s="34"/>
      <c r="B40" s="30" t="s">
        <v>170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35"/>
      <c r="J40" s="76"/>
    </row>
    <row r="41" spans="1:10" ht="18.75" customHeight="1">
      <c r="A41" s="90">
        <v>9</v>
      </c>
      <c r="B41" s="91" t="s">
        <v>171</v>
      </c>
      <c r="C41" s="62">
        <v>0</v>
      </c>
      <c r="D41" s="63"/>
      <c r="E41" s="62">
        <f t="shared" si="2"/>
        <v>0</v>
      </c>
      <c r="F41" s="61">
        <v>0</v>
      </c>
      <c r="G41" s="61">
        <v>0</v>
      </c>
      <c r="H41" s="61">
        <f t="shared" si="0"/>
        <v>0</v>
      </c>
      <c r="I41" s="2"/>
      <c r="J41" s="71" t="s">
        <v>71</v>
      </c>
    </row>
    <row r="42" spans="1:10" ht="18.75" customHeight="1">
      <c r="A42" s="90"/>
      <c r="B42" s="91"/>
      <c r="C42" s="62"/>
      <c r="D42" s="63"/>
      <c r="E42" s="62"/>
      <c r="F42" s="61">
        <v>0</v>
      </c>
      <c r="G42" s="61">
        <v>0</v>
      </c>
      <c r="H42" s="61">
        <f t="shared" si="0"/>
        <v>0</v>
      </c>
      <c r="I42" s="2"/>
      <c r="J42" s="72"/>
    </row>
    <row r="43" spans="1:10" ht="18.75" customHeight="1">
      <c r="A43" s="90"/>
      <c r="B43" s="91"/>
      <c r="C43" s="62"/>
      <c r="D43" s="63"/>
      <c r="E43" s="62"/>
      <c r="F43" s="61">
        <v>0</v>
      </c>
      <c r="G43" s="61">
        <v>0</v>
      </c>
      <c r="H43" s="61">
        <f t="shared" si="0"/>
        <v>0</v>
      </c>
      <c r="I43" s="2"/>
      <c r="J43" s="72"/>
    </row>
    <row r="44" spans="1:10" s="31" customFormat="1" ht="18.75" customHeight="1">
      <c r="A44" s="34"/>
      <c r="B44" s="30" t="s">
        <v>172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35"/>
      <c r="J44" s="73"/>
    </row>
    <row r="45" spans="1:10" ht="18.75" customHeight="1">
      <c r="A45" s="67">
        <v>10</v>
      </c>
      <c r="B45" s="91" t="s">
        <v>5</v>
      </c>
      <c r="C45" s="62">
        <v>0</v>
      </c>
      <c r="D45" s="63"/>
      <c r="E45" s="62">
        <f t="shared" si="2"/>
        <v>0</v>
      </c>
      <c r="F45" s="61">
        <v>0</v>
      </c>
      <c r="G45" s="61">
        <v>0</v>
      </c>
      <c r="H45" s="61">
        <f t="shared" si="0"/>
        <v>0</v>
      </c>
      <c r="I45" s="2"/>
      <c r="J45" s="79"/>
    </row>
    <row r="46" spans="1:10" ht="18.75" customHeight="1">
      <c r="A46" s="85"/>
      <c r="B46" s="91"/>
      <c r="C46" s="62"/>
      <c r="D46" s="63"/>
      <c r="E46" s="62"/>
      <c r="F46" s="61">
        <v>0</v>
      </c>
      <c r="G46" s="61">
        <v>0</v>
      </c>
      <c r="H46" s="61">
        <f t="shared" si="0"/>
        <v>0</v>
      </c>
      <c r="I46" s="2"/>
      <c r="J46" s="80"/>
    </row>
    <row r="47" spans="1:10" ht="18.75" customHeight="1">
      <c r="A47" s="85"/>
      <c r="B47" s="91"/>
      <c r="C47" s="62"/>
      <c r="D47" s="63"/>
      <c r="E47" s="62"/>
      <c r="F47" s="61">
        <v>0</v>
      </c>
      <c r="G47" s="61">
        <v>0</v>
      </c>
      <c r="H47" s="61">
        <f t="shared" si="0"/>
        <v>0</v>
      </c>
      <c r="I47" s="2"/>
      <c r="J47" s="80"/>
    </row>
    <row r="48" spans="1:10" ht="18.75" customHeight="1">
      <c r="A48" s="85"/>
      <c r="B48" s="91"/>
      <c r="C48" s="62"/>
      <c r="D48" s="63"/>
      <c r="E48" s="62"/>
      <c r="F48" s="61">
        <v>0</v>
      </c>
      <c r="G48" s="61">
        <v>0</v>
      </c>
      <c r="H48" s="61">
        <f t="shared" si="0"/>
        <v>0</v>
      </c>
      <c r="I48" s="2"/>
      <c r="J48" s="80"/>
    </row>
    <row r="49" spans="1:10" ht="18.75" customHeight="1">
      <c r="A49" s="85"/>
      <c r="B49" s="91"/>
      <c r="C49" s="62"/>
      <c r="D49" s="63"/>
      <c r="E49" s="62"/>
      <c r="F49" s="61">
        <v>0</v>
      </c>
      <c r="G49" s="61">
        <v>0</v>
      </c>
      <c r="H49" s="61">
        <f t="shared" si="0"/>
        <v>0</v>
      </c>
      <c r="I49" s="2"/>
      <c r="J49" s="80"/>
    </row>
    <row r="50" spans="1:10" ht="18.75" customHeight="1">
      <c r="A50" s="85"/>
      <c r="B50" s="91"/>
      <c r="C50" s="62"/>
      <c r="D50" s="63"/>
      <c r="E50" s="62"/>
      <c r="F50" s="61">
        <v>0</v>
      </c>
      <c r="G50" s="61">
        <v>0</v>
      </c>
      <c r="H50" s="61">
        <f t="shared" si="0"/>
        <v>0</v>
      </c>
      <c r="I50" s="2"/>
      <c r="J50" s="80"/>
    </row>
    <row r="51" spans="1:10" ht="18.75" customHeight="1">
      <c r="A51" s="68"/>
      <c r="B51" s="91"/>
      <c r="C51" s="62"/>
      <c r="D51" s="63"/>
      <c r="E51" s="62"/>
      <c r="F51" s="61">
        <v>0</v>
      </c>
      <c r="G51" s="61">
        <v>0</v>
      </c>
      <c r="H51" s="61">
        <f t="shared" si="0"/>
        <v>0</v>
      </c>
      <c r="I51" s="2"/>
      <c r="J51" s="80"/>
    </row>
    <row r="52" spans="1:10" s="31" customFormat="1" ht="18.75" customHeight="1">
      <c r="A52" s="34"/>
      <c r="B52" s="30" t="s">
        <v>63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0</v>
      </c>
      <c r="G52" s="37">
        <f t="shared" ref="G52:H52" si="18">SUM(G45:G51)</f>
        <v>0</v>
      </c>
      <c r="H52" s="37">
        <f t="shared" si="18"/>
        <v>0</v>
      </c>
      <c r="I52" s="35"/>
      <c r="J52" s="81"/>
    </row>
    <row r="53" spans="1:10" ht="18.75" customHeight="1">
      <c r="A53" s="34"/>
      <c r="B53" s="30" t="s">
        <v>85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5720.91</v>
      </c>
      <c r="G53" s="37">
        <f t="shared" si="19"/>
        <v>0</v>
      </c>
      <c r="H53" s="37">
        <f t="shared" si="19"/>
        <v>5720.91</v>
      </c>
      <c r="I53" s="35"/>
      <c r="J53" s="39"/>
    </row>
    <row r="57" spans="1:10" ht="16.5">
      <c r="A57" s="88" t="s">
        <v>173</v>
      </c>
      <c r="B57" s="89"/>
      <c r="C57" s="86" t="s">
        <v>13</v>
      </c>
      <c r="D57" s="86"/>
      <c r="E57" s="86" t="s">
        <v>174</v>
      </c>
      <c r="F57" s="86"/>
      <c r="G57" s="86" t="s">
        <v>175</v>
      </c>
      <c r="H57" s="86"/>
      <c r="I57" s="32" t="s">
        <v>176</v>
      </c>
    </row>
    <row r="58" spans="1:10" ht="16.5">
      <c r="A58" s="92">
        <f>E53</f>
        <v>0</v>
      </c>
      <c r="B58" s="87"/>
      <c r="C58" s="87">
        <f>H53</f>
        <v>5720.91</v>
      </c>
      <c r="D58" s="87"/>
      <c r="E58" s="87">
        <f>F53</f>
        <v>5720.91</v>
      </c>
      <c r="F58" s="87"/>
      <c r="G58" s="87">
        <f>G53</f>
        <v>0</v>
      </c>
      <c r="H58" s="87"/>
      <c r="I58" s="33">
        <f>A58-C58</f>
        <v>-5720.91</v>
      </c>
    </row>
    <row r="60" spans="1:10" ht="13.5">
      <c r="A60" s="40" t="s">
        <v>75</v>
      </c>
      <c r="B60" s="41"/>
      <c r="C60" s="42" t="s">
        <v>177</v>
      </c>
      <c r="D60" s="40"/>
      <c r="E60" s="40" t="s">
        <v>178</v>
      </c>
      <c r="F60" s="40"/>
      <c r="G60" s="40" t="s">
        <v>179</v>
      </c>
      <c r="H60" s="40"/>
      <c r="I60" s="41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员工报销明细</vt:lpstr>
      <vt:lpstr>员工差旅明细</vt:lpstr>
      <vt:lpstr>工作人员报销（运中）</vt:lpstr>
      <vt:lpstr>工作人员报销（朗知）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2018-01-31T02:32:32Z</cp:lastPrinted>
  <dcterms:created xsi:type="dcterms:W3CDTF">2014-04-15T08:52:03Z</dcterms:created>
  <dcterms:modified xsi:type="dcterms:W3CDTF">2018-01-31T02:32:38Z</dcterms:modified>
</cp:coreProperties>
</file>