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40" activeTab="1"/>
  </bookViews>
  <sheets>
    <sheet name="员工报销明细" sheetId="3" r:id="rId1"/>
    <sheet name="员工差旅明细" sheetId="2" r:id="rId2"/>
    <sheet name="马可" sheetId="7" r:id="rId3"/>
    <sheet name="田子钰" sheetId="6" r:id="rId4"/>
    <sheet name="苏奕璇" sheetId="5" r:id="rId5"/>
    <sheet name="宋双双" sheetId="8" r:id="rId6"/>
  </sheets>
  <definedNames>
    <definedName name="_xlnm.Print_Area" localSheetId="1">员工差旅明细!$A$1:$K$66</definedName>
    <definedName name="_xlnm.Print_Area" localSheetId="4">苏奕璇!$A$1:$K$35</definedName>
    <definedName name="_xlnm.Print_Area" localSheetId="3">田子钰!$A$1:$K$27</definedName>
    <definedName name="_xlnm.Print_Area" localSheetId="2">马可!$A$1:$K$29</definedName>
    <definedName name="_xlnm.Print_Area" localSheetId="5">宋双双!$A$1:$K$44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<sst xmlns="http://schemas.openxmlformats.org/spreadsheetml/2006/main" count="381" uniqueCount="135">
  <si>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</si>
  <si>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</si>
  <si>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</si>
  <si>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</si>
  <si>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</si>
  <si>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</si>
  <si>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</si>
  <si>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</si>
  <si>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</si>
  <si>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</si>
  <si>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</si>
  <si>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</si>
  <si>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</si>
  <si>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</si>
  <si>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</si>
  <si>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</si>
  <si>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</si>
  <si>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</si>
  <si>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</si>
  <si>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</si>
  <si>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</si>
  <si>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</si>
  <si>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</si>
  <si>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</si>
  <si>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</si>
  <si>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</si>
  <si>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</si>
  <si>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</si>
  <si>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</si>
  <si>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</si>
  <si>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</si>
  <si>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</si>
  <si>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</si>
  <si>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</si>
  <si>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</si>
  <si>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</si>
  <si>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</si>
  <si>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</si>
  <si>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</si>
  <si>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</si>
  <si>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</si>
  <si>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</si>
  <si>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</si>
  <si>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</si>
  <si>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</si>
  <si>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</si>
  <si>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</si>
  <si>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</si>
  <si>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</si>
  <si>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</si>
  <si>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苏奕璇、田子钰、马可、宋双双</t>
  </si>
  <si>
    <t>部门:</t>
  </si>
  <si>
    <t>业务7部</t>
  </si>
  <si>
    <t>发生地:</t>
  </si>
  <si>
    <t>苏州</t>
  </si>
  <si>
    <t>报销日期:</t>
  </si>
  <si>
    <t>0722</t>
  </si>
  <si>
    <t>发生日期:</t>
  </si>
  <si>
    <t>6.19-6.29</t>
  </si>
  <si>
    <t>HMOA-250605-ZJT889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</si>
  <si>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</si>
  <si>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</si>
  <si>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</si>
  <si>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</si>
  <si>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</si>
  <si>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</si>
  <si>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</si>
  <si>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</si>
  <si>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马可上海-苏州往返高铁票</t>
  </si>
  <si>
    <t>市内交通（打车）</t>
  </si>
  <si>
    <t>马可打车</t>
  </si>
  <si>
    <t>苏奕璇打车</t>
  </si>
  <si>
    <t>田子钰打车</t>
  </si>
  <si>
    <t>宋双双打车</t>
  </si>
  <si>
    <t>餐费</t>
  </si>
  <si>
    <t>6.19（苏奕璇）</t>
  </si>
  <si>
    <t>6月19日用餐宋双双</t>
  </si>
  <si>
    <t>6.20（苏奕璇、宋双双）</t>
  </si>
  <si>
    <t>6.20（苏奕璇）</t>
  </si>
  <si>
    <t>6.21（苏奕璇）</t>
  </si>
  <si>
    <t>6月21日用餐宋双双</t>
  </si>
  <si>
    <t>6.22（苏奕璇）</t>
  </si>
  <si>
    <t>6月22日用餐宋双双</t>
  </si>
  <si>
    <t>6.23（苏奕璇）</t>
  </si>
  <si>
    <t>6月23日用餐宋双双</t>
  </si>
  <si>
    <t>6.23（苏奕璇、马可）</t>
  </si>
  <si>
    <t>6.24（苏奕璇）</t>
  </si>
  <si>
    <t>6月24日用餐宋双双</t>
  </si>
  <si>
    <t>6.25（苏奕璇、田子钰、马可）</t>
  </si>
  <si>
    <t>6月25日用餐宋双双</t>
  </si>
  <si>
    <t>6.25（苏奕璇）</t>
  </si>
  <si>
    <t>6.26（马可）</t>
  </si>
  <si>
    <t>6.26（田子钰）</t>
  </si>
  <si>
    <t>6月27日用餐宋双双</t>
  </si>
  <si>
    <t>6.27（马可）</t>
  </si>
  <si>
    <t>6.27（田子钰）</t>
  </si>
  <si>
    <t>6.28（田子钰、苏奕璇、马可）</t>
  </si>
  <si>
    <t>6.29（苏奕璇）</t>
  </si>
  <si>
    <t>6月29日用餐宋双双</t>
  </si>
  <si>
    <t>6.29（田子钰）</t>
  </si>
  <si>
    <t>补票金额</t>
  </si>
  <si>
    <t>报销总金额</t>
  </si>
  <si>
    <t>报销人:</t>
  </si>
  <si>
    <t>总监：</t>
  </si>
  <si>
    <t>合规:</t>
  </si>
  <si>
    <t>财务：</t>
  </si>
  <si>
    <t>马可</t>
  </si>
  <si>
    <t>6.23（马可均摊）</t>
  </si>
  <si>
    <t>6.25（马可均摊）</t>
  </si>
  <si>
    <t>6.28（马可均摊）</t>
  </si>
  <si>
    <t>田子钰</t>
  </si>
  <si>
    <t>6.25（田子钰均摊）</t>
  </si>
  <si>
    <t>6.28（田子钰均摊）</t>
  </si>
  <si>
    <t>苏奕璇</t>
  </si>
  <si>
    <t>6.20（均摊）</t>
  </si>
  <si>
    <t>6.23（均摊）</t>
  </si>
  <si>
    <t>6.25（均摊）</t>
  </si>
  <si>
    <t>6.28（均摊）</t>
  </si>
  <si>
    <t>宋双双</t>
  </si>
  <si>
    <t>会奖7部</t>
  </si>
  <si>
    <t>6月19日-6月30日</t>
  </si>
  <si>
    <t>6月20日打车</t>
  </si>
  <si>
    <t>6月22日打车</t>
  </si>
  <si>
    <t>6月26日打车</t>
  </si>
  <si>
    <t>6月27日打车</t>
  </si>
  <si>
    <t>6月19日用餐</t>
  </si>
  <si>
    <t>6.20（宋双双）</t>
  </si>
  <si>
    <t>6月21日用餐</t>
  </si>
  <si>
    <t>6月22日用餐</t>
  </si>
  <si>
    <t>6月23日用餐</t>
  </si>
  <si>
    <t>6月24日用餐</t>
  </si>
  <si>
    <t>6月25日用餐</t>
  </si>
  <si>
    <t>6月27日用餐</t>
  </si>
  <si>
    <t>6月29日用餐</t>
  </si>
  <si>
    <t>其他费用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</si>
</sst>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1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2" borderId="19" applyNumberFormat="0" applyAlignment="0" applyProtection="0">
      <alignment vertical="center"/>
    </xf>
    <xf numFmtId="0" fontId="27" fillId="13" borderId="20" applyNumberFormat="0" applyAlignment="0" applyProtection="0">
      <alignment vertical="center"/>
    </xf>
    <xf numFmtId="0" fontId="28" fillId="13" borderId="19" applyNumberFormat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50" applyFont="1" applyFill="1" applyAlignment="1">
      <alignment vertical="center"/>
    </xf>
    <xf numFmtId="0" fontId="2" fillId="0" borderId="0" xfId="50" applyFont="1" applyFill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1" xfId="50" applyFont="1" applyFill="1" applyBorder="1" applyAlignment="1">
      <alignment vertical="center"/>
    </xf>
    <xf numFmtId="0" fontId="4" fillId="0" borderId="2" xfId="50" applyFont="1" applyFill="1" applyBorder="1" applyAlignment="1">
      <alignment vertical="center"/>
    </xf>
    <xf numFmtId="0" fontId="4" fillId="0" borderId="3" xfId="50" applyFont="1" applyFill="1" applyBorder="1" applyAlignment="1">
      <alignment vertical="center"/>
    </xf>
    <xf numFmtId="0" fontId="4" fillId="0" borderId="0" xfId="50" applyFont="1" applyFill="1" applyAlignment="1">
      <alignment vertical="center"/>
    </xf>
    <xf numFmtId="0" fontId="4" fillId="0" borderId="0" xfId="50" applyFont="1" applyFill="1" applyAlignment="1">
      <alignment horizontal="right" vertical="center"/>
    </xf>
    <xf numFmtId="0" fontId="4" fillId="0" borderId="4" xfId="50" applyFont="1" applyFill="1" applyBorder="1" applyAlignment="1">
      <alignment vertical="center"/>
    </xf>
    <xf numFmtId="0" fontId="4" fillId="0" borderId="5" xfId="50" applyFont="1" applyFill="1" applyBorder="1" applyAlignme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Fill="1" applyBorder="1" applyAlignment="1">
      <alignment horizontal="center" vertical="center"/>
    </xf>
    <xf numFmtId="0" fontId="5" fillId="0" borderId="12" xfId="50" applyFont="1" applyFill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6" fillId="2" borderId="6" xfId="50" applyFont="1" applyFill="1" applyBorder="1" applyAlignment="1">
      <alignment horizontal="center" vertical="center"/>
    </xf>
    <xf numFmtId="0" fontId="6" fillId="2" borderId="7" xfId="50" applyFont="1" applyFill="1" applyBorder="1" applyAlignment="1">
      <alignment horizontal="center" vertical="center"/>
    </xf>
    <xf numFmtId="177" fontId="6" fillId="2" borderId="12" xfId="50" applyNumberFormat="1" applyFont="1" applyFill="1" applyBorder="1" applyAlignment="1">
      <alignment horizontal="center" vertical="center"/>
    </xf>
    <xf numFmtId="177" fontId="6" fillId="2" borderId="6" xfId="50" applyNumberFormat="1" applyFont="1" applyFill="1" applyBorder="1" applyAlignment="1">
      <alignment horizontal="center" vertical="center"/>
    </xf>
    <xf numFmtId="178" fontId="5" fillId="0" borderId="12" xfId="50" applyNumberFormat="1" applyFont="1" applyFill="1" applyBorder="1" applyAlignment="1">
      <alignment horizontal="center" vertical="center"/>
    </xf>
    <xf numFmtId="0" fontId="7" fillId="0" borderId="0" xfId="50" applyFont="1" applyFill="1" applyAlignment="1">
      <alignment horizontal="right" vertical="center"/>
    </xf>
    <xf numFmtId="0" fontId="4" fillId="0" borderId="13" xfId="50" applyFont="1" applyFill="1" applyBorder="1" applyAlignment="1">
      <alignment vertical="center"/>
    </xf>
    <xf numFmtId="0" fontId="4" fillId="3" borderId="14" xfId="50" applyFont="1" applyFill="1" applyBorder="1" applyAlignment="1">
      <alignment horizontal="center" vertical="center"/>
    </xf>
    <xf numFmtId="58" fontId="4" fillId="3" borderId="0" xfId="50" applyNumberFormat="1" applyFont="1" applyFill="1" applyAlignment="1">
      <alignment horizontal="center" vertical="center"/>
    </xf>
    <xf numFmtId="0" fontId="4" fillId="0" borderId="15" xfId="50" applyFont="1" applyFill="1" applyBorder="1" applyAlignment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vertical="center"/>
    </xf>
    <xf numFmtId="177" fontId="6" fillId="2" borderId="11" xfId="50" applyNumberFormat="1" applyFont="1" applyFill="1" applyBorder="1" applyAlignment="1">
      <alignment horizontal="center" vertical="center"/>
    </xf>
    <xf numFmtId="177" fontId="6" fillId="2" borderId="7" xfId="50" applyNumberFormat="1" applyFont="1" applyFill="1" applyBorder="1" applyAlignment="1">
      <alignment horizontal="center" vertical="center"/>
    </xf>
    <xf numFmtId="0" fontId="6" fillId="2" borderId="12" xfId="50" applyFont="1" applyFill="1" applyBorder="1" applyAlignment="1">
      <alignment horizontal="left" vertical="center"/>
    </xf>
    <xf numFmtId="178" fontId="5" fillId="0" borderId="6" xfId="50" applyNumberFormat="1" applyFont="1" applyFill="1" applyBorder="1" applyAlignment="1">
      <alignment horizontal="center" vertical="center"/>
    </xf>
    <xf numFmtId="178" fontId="5" fillId="0" borderId="7" xfId="50" applyNumberFormat="1" applyFont="1" applyFill="1" applyBorder="1" applyAlignment="1">
      <alignment horizontal="center" vertical="center"/>
    </xf>
    <xf numFmtId="0" fontId="5" fillId="0" borderId="12" xfId="50" applyFont="1" applyFill="1" applyBorder="1" applyAlignment="1">
      <alignment vertical="center"/>
    </xf>
    <xf numFmtId="176" fontId="4" fillId="0" borderId="0" xfId="50" applyNumberFormat="1" applyFont="1" applyFill="1" applyAlignment="1">
      <alignment horizontal="left" vertical="center"/>
    </xf>
    <xf numFmtId="179" fontId="5" fillId="0" borderId="12" xfId="50" applyNumberFormat="1" applyFont="1" applyFill="1" applyBorder="1" applyAlignment="1">
      <alignment horizontal="center" vertical="center"/>
    </xf>
    <xf numFmtId="0" fontId="8" fillId="0" borderId="0" xfId="50">
      <alignment vertical="center"/>
    </xf>
    <xf numFmtId="0" fontId="9" fillId="0" borderId="0" xfId="50" applyFont="1" applyAlignment="1">
      <alignment horizontal="center" vertical="center"/>
    </xf>
    <xf numFmtId="0" fontId="10" fillId="0" borderId="0" xfId="50" applyFont="1">
      <alignment vertical="center"/>
    </xf>
    <xf numFmtId="0" fontId="6" fillId="0" borderId="1" xfId="50" applyFont="1" applyBorder="1">
      <alignment vertical="center"/>
    </xf>
    <xf numFmtId="0" fontId="6" fillId="0" borderId="2" xfId="50" applyFont="1" applyBorder="1">
      <alignment vertical="center"/>
    </xf>
    <xf numFmtId="0" fontId="6" fillId="0" borderId="3" xfId="50" applyFont="1" applyBorder="1">
      <alignment vertical="center"/>
    </xf>
    <xf numFmtId="0" fontId="6" fillId="0" borderId="0" xfId="50" applyFont="1">
      <alignment vertical="center"/>
    </xf>
    <xf numFmtId="0" fontId="6" fillId="0" borderId="0" xfId="50" applyFont="1" applyAlignment="1">
      <alignment horizontal="right" vertical="center"/>
    </xf>
    <xf numFmtId="0" fontId="6" fillId="0" borderId="4" xfId="50" applyFont="1" applyBorder="1">
      <alignment vertical="center"/>
    </xf>
    <xf numFmtId="0" fontId="6" fillId="0" borderId="5" xfId="50" applyFont="1" applyBorder="1">
      <alignment vertical="center"/>
    </xf>
    <xf numFmtId="0" fontId="11" fillId="0" borderId="6" xfId="50" applyFont="1" applyBorder="1" applyAlignment="1">
      <alignment horizontal="center" vertical="center"/>
    </xf>
    <xf numFmtId="0" fontId="11" fillId="0" borderId="7" xfId="50" applyFont="1" applyBorder="1" applyAlignment="1">
      <alignment horizontal="center" vertical="center"/>
    </xf>
    <xf numFmtId="0" fontId="6" fillId="2" borderId="9" xfId="50" applyFont="1" applyFill="1" applyBorder="1" applyAlignment="1">
      <alignment horizontal="center" vertical="center"/>
    </xf>
    <xf numFmtId="0" fontId="6" fillId="2" borderId="8" xfId="50" applyFont="1" applyFill="1" applyBorder="1" applyAlignment="1">
      <alignment horizontal="center" vertical="center"/>
    </xf>
    <xf numFmtId="0" fontId="6" fillId="2" borderId="10" xfId="50" applyFont="1" applyFill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1" fillId="0" borderId="12" xfId="50" applyFont="1" applyBorder="1" applyAlignment="1">
      <alignment horizontal="center" vertical="center"/>
    </xf>
    <xf numFmtId="176" fontId="11" fillId="2" borderId="12" xfId="50" applyNumberFormat="1" applyFont="1" applyFill="1" applyBorder="1" applyAlignment="1">
      <alignment horizontal="center" vertical="center"/>
    </xf>
    <xf numFmtId="0" fontId="6" fillId="3" borderId="0" xfId="50" applyFont="1" applyFill="1" applyAlignment="1">
      <alignment horizontal="center" vertical="center"/>
    </xf>
    <xf numFmtId="0" fontId="6" fillId="2" borderId="12" xfId="50" applyFont="1" applyFill="1" applyBorder="1" applyAlignment="1">
      <alignment horizontal="center" vertical="center"/>
    </xf>
    <xf numFmtId="178" fontId="11" fillId="0" borderId="12" xfId="50" applyNumberFormat="1" applyFont="1" applyBorder="1" applyAlignment="1">
      <alignment horizontal="center" vertical="center"/>
    </xf>
    <xf numFmtId="0" fontId="12" fillId="0" borderId="0" xfId="50" applyFont="1" applyAlignment="1">
      <alignment horizontal="right" vertical="center"/>
    </xf>
    <xf numFmtId="0" fontId="6" fillId="0" borderId="13" xfId="50" applyFont="1" applyBorder="1">
      <alignment vertical="center"/>
    </xf>
    <xf numFmtId="0" fontId="6" fillId="3" borderId="14" xfId="50" applyFont="1" applyFill="1" applyBorder="1" applyAlignment="1">
      <alignment horizontal="center" vertical="center"/>
    </xf>
    <xf numFmtId="0" fontId="6" fillId="0" borderId="15" xfId="50" applyFont="1" applyBorder="1">
      <alignment vertical="center"/>
    </xf>
    <xf numFmtId="177" fontId="6" fillId="2" borderId="6" xfId="50" applyNumberFormat="1" applyFont="1" applyFill="1" applyBorder="1" applyAlignment="1">
      <alignment horizontal="center" vertical="center"/>
    </xf>
    <xf numFmtId="177" fontId="6" fillId="2" borderId="7" xfId="50" applyNumberFormat="1" applyFont="1" applyFill="1" applyBorder="1" applyAlignment="1">
      <alignment horizontal="center" vertical="center"/>
    </xf>
    <xf numFmtId="0" fontId="6" fillId="2" borderId="12" xfId="50" applyFont="1" applyFill="1" applyBorder="1">
      <alignment vertical="center"/>
    </xf>
    <xf numFmtId="0" fontId="6" fillId="2" borderId="12" xfId="50" applyFont="1" applyFill="1" applyBorder="1" applyAlignment="1">
      <alignment horizontal="left" vertical="center"/>
    </xf>
    <xf numFmtId="178" fontId="11" fillId="0" borderId="6" xfId="50" applyNumberFormat="1" applyFont="1" applyBorder="1" applyAlignment="1">
      <alignment horizontal="center" vertical="center"/>
    </xf>
    <xf numFmtId="178" fontId="11" fillId="0" borderId="7" xfId="50" applyNumberFormat="1" applyFont="1" applyBorder="1" applyAlignment="1">
      <alignment horizontal="center" vertical="center"/>
    </xf>
    <xf numFmtId="0" fontId="11" fillId="0" borderId="12" xfId="50" applyFont="1" applyBorder="1">
      <alignment vertical="center"/>
    </xf>
    <xf numFmtId="176" fontId="6" fillId="0" borderId="0" xfId="50" applyNumberFormat="1" applyFont="1" applyAlignment="1">
      <alignment horizontal="left" vertical="center"/>
    </xf>
    <xf numFmtId="179" fontId="11" fillId="0" borderId="12" xfId="50" applyNumberFormat="1" applyFont="1" applyBorder="1" applyAlignment="1">
      <alignment horizontal="center" vertical="center"/>
    </xf>
    <xf numFmtId="0" fontId="6" fillId="0" borderId="12" xfId="50" applyFont="1" applyFill="1" applyBorder="1" applyAlignment="1">
      <alignment horizontal="center" vertical="center"/>
    </xf>
    <xf numFmtId="177" fontId="6" fillId="0" borderId="12" xfId="50" applyNumberFormat="1" applyFont="1" applyFill="1" applyBorder="1" applyAlignment="1">
      <alignment horizontal="center" vertical="center"/>
    </xf>
    <xf numFmtId="177" fontId="6" fillId="0" borderId="6" xfId="50" applyNumberFormat="1" applyFont="1" applyFill="1" applyBorder="1" applyAlignment="1">
      <alignment horizontal="center" vertical="center"/>
    </xf>
    <xf numFmtId="177" fontId="6" fillId="0" borderId="7" xfId="50" applyNumberFormat="1" applyFont="1" applyFill="1" applyBorder="1" applyAlignment="1">
      <alignment horizontal="center" vertical="center"/>
    </xf>
    <xf numFmtId="0" fontId="6" fillId="0" borderId="12" xfId="50" applyFont="1" applyFill="1" applyBorder="1">
      <alignment vertical="center"/>
    </xf>
    <xf numFmtId="0" fontId="6" fillId="2" borderId="9" xfId="5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0" fontId="6" fillId="0" borderId="7" xfId="50" applyFont="1" applyFill="1" applyBorder="1" applyAlignment="1">
      <alignment horizontal="center" vertical="center"/>
    </xf>
    <xf numFmtId="177" fontId="4" fillId="0" borderId="12" xfId="50" applyNumberFormat="1" applyFont="1" applyFill="1" applyBorder="1" applyAlignment="1">
      <alignment horizontal="center" vertical="center"/>
    </xf>
    <xf numFmtId="0" fontId="6" fillId="4" borderId="6" xfId="50" applyFont="1" applyFill="1" applyBorder="1" applyAlignment="1">
      <alignment horizontal="center" vertical="center"/>
    </xf>
    <xf numFmtId="0" fontId="6" fillId="4" borderId="7" xfId="50" applyFont="1" applyFill="1" applyBorder="1" applyAlignment="1">
      <alignment horizontal="center" vertical="center"/>
    </xf>
    <xf numFmtId="177" fontId="6" fillId="4" borderId="12" xfId="50" applyNumberFormat="1" applyFont="1" applyFill="1" applyBorder="1" applyAlignment="1">
      <alignment horizontal="center" vertical="center"/>
    </xf>
    <xf numFmtId="0" fontId="6" fillId="0" borderId="12" xfId="50" applyFont="1" applyFill="1" applyBorder="1" applyAlignment="1">
      <alignment horizontal="left" vertical="center"/>
    </xf>
    <xf numFmtId="0" fontId="4" fillId="0" borderId="12" xfId="50" applyFont="1" applyFill="1" applyBorder="1" applyAlignment="1">
      <alignment vertical="center"/>
    </xf>
    <xf numFmtId="177" fontId="6" fillId="4" borderId="6" xfId="50" applyNumberFormat="1" applyFont="1" applyFill="1" applyBorder="1" applyAlignment="1">
      <alignment horizontal="center" vertical="center"/>
    </xf>
    <xf numFmtId="177" fontId="6" fillId="4" borderId="7" xfId="50" applyNumberFormat="1" applyFont="1" applyFill="1" applyBorder="1" applyAlignment="1">
      <alignment horizontal="center" vertical="center"/>
    </xf>
    <xf numFmtId="0" fontId="6" fillId="4" borderId="12" xfId="50" applyFont="1" applyFill="1" applyBorder="1" applyAlignment="1">
      <alignment horizontal="left"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0" fontId="6" fillId="0" borderId="12" xfId="50" applyFont="1" applyFill="1" applyBorder="1" applyAlignment="1">
      <alignment horizontal="left" vertical="center"/>
    </xf>
    <xf numFmtId="177" fontId="4" fillId="0" borderId="6" xfId="50" applyNumberFormat="1" applyFont="1" applyFill="1" applyBorder="1" applyAlignment="1">
      <alignment horizontal="center" vertical="center"/>
    </xf>
    <xf numFmtId="177" fontId="4" fillId="0" borderId="7" xfId="50" applyNumberFormat="1" applyFont="1" applyFill="1" applyBorder="1" applyAlignment="1">
      <alignment horizontal="center" vertical="center"/>
    </xf>
    <xf numFmtId="177" fontId="6" fillId="0" borderId="6" xfId="50" applyNumberFormat="1" applyFont="1" applyFill="1" applyBorder="1" applyAlignment="1">
      <alignment horizontal="center" vertical="center"/>
    </xf>
    <xf numFmtId="177" fontId="6" fillId="0" borderId="7" xfId="50" applyNumberFormat="1" applyFont="1" applyFill="1" applyBorder="1" applyAlignment="1">
      <alignment horizontal="center" vertical="center"/>
    </xf>
    <xf numFmtId="177" fontId="6" fillId="0" borderId="6" xfId="50" applyNumberFormat="1" applyFont="1" applyFill="1" applyBorder="1" applyAlignment="1">
      <alignment horizontal="center" vertical="center" wrapText="1"/>
    </xf>
    <xf numFmtId="177" fontId="6" fillId="0" borderId="7" xfId="5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5" borderId="12" xfId="0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179" fontId="14" fillId="7" borderId="12" xfId="0" applyNumberFormat="1" applyFont="1" applyFill="1" applyBorder="1" applyAlignment="1">
      <alignment horizontal="center" vertical="center"/>
    </xf>
    <xf numFmtId="180" fontId="14" fillId="7" borderId="12" xfId="0" applyNumberFormat="1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13" fillId="8" borderId="12" xfId="0" applyFont="1" applyFill="1" applyBorder="1" applyAlignment="1">
      <alignment horizontal="center" vertical="center"/>
    </xf>
    <xf numFmtId="0" fontId="15" fillId="8" borderId="12" xfId="0" applyFont="1" applyFill="1" applyBorder="1" applyAlignment="1">
      <alignment horizontal="center" vertical="center"/>
    </xf>
    <xf numFmtId="180" fontId="13" fillId="8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14" fillId="9" borderId="11" xfId="0" applyFont="1" applyFill="1" applyBorder="1" applyAlignment="1">
      <alignment horizontal="center" vertical="center"/>
    </xf>
    <xf numFmtId="176" fontId="15" fillId="2" borderId="6" xfId="0" applyNumberFormat="1" applyFont="1" applyFill="1" applyBorder="1" applyAlignment="1">
      <alignment horizontal="center" vertical="center"/>
    </xf>
    <xf numFmtId="176" fontId="15" fillId="2" borderId="11" xfId="0" applyNumberFormat="1" applyFont="1" applyFill="1" applyBorder="1" applyAlignment="1">
      <alignment horizontal="center" vertical="center"/>
    </xf>
    <xf numFmtId="179" fontId="14" fillId="9" borderId="12" xfId="0" applyNumberFormat="1" applyFont="1" applyFill="1" applyBorder="1" applyAlignment="1">
      <alignment horizontal="center" vertical="center"/>
    </xf>
    <xf numFmtId="0" fontId="9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6" fillId="0" borderId="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3" fillId="8" borderId="12" xfId="0" applyFont="1" applyFill="1" applyBorder="1">
      <alignment vertical="center"/>
    </xf>
    <xf numFmtId="0" fontId="17" fillId="0" borderId="10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14" fillId="10" borderId="12" xfId="0" applyFont="1" applyFill="1" applyBorder="1" applyAlignment="1">
      <alignment horizontal="center" vertical="center"/>
    </xf>
    <xf numFmtId="179" fontId="15" fillId="0" borderId="12" xfId="0" applyNumberFormat="1" applyFont="1" applyBorder="1" applyAlignment="1">
      <alignment horizontal="center" vertical="center"/>
    </xf>
    <xf numFmtId="0" fontId="6" fillId="3" borderId="0" xfId="50" applyFont="1" applyFill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workbookViewId="0">
      <selection activeCell="C4" sqref="C4:E4"/>
    </sheetView>
  </sheetViews>
  <sheetFormatPr defaultColWidth="9" defaultRowHeight="21" customHeight="1"/>
  <cols>
    <col min="1" max="1" width="9" style="108"/>
    <col min="2" max="2" width="16.75" customWidth="1"/>
    <col min="3" max="3" width="9" style="109"/>
    <col min="9" max="9" width="24.875" customWidth="1"/>
    <col min="10" max="10" width="39.5" customWidth="1"/>
  </cols>
  <sheetData>
    <row r="2" customHeight="1" spans="3:12">
      <c r="C2" s="47" t="s">
        <v>0</v>
      </c>
      <c r="D2" s="47"/>
      <c r="E2" s="47"/>
      <c r="F2" s="47"/>
      <c r="G2" s="47"/>
      <c r="H2" s="47"/>
      <c r="I2" s="135"/>
      <c r="J2" s="135"/>
      <c r="K2" s="135"/>
      <c r="L2" s="135"/>
    </row>
    <row r="3" customHeight="1" spans="9:10">
      <c r="I3" s="136" t="s">
        <v>1</v>
      </c>
      <c r="J3" s="136"/>
    </row>
    <row r="4" customHeight="1" spans="1:10">
      <c r="A4" s="110" t="s">
        <v>2</v>
      </c>
      <c r="B4" s="111" t="s">
        <v>3</v>
      </c>
      <c r="C4" s="112" t="s">
        <v>4</v>
      </c>
      <c r="D4" s="112"/>
      <c r="E4" s="112"/>
      <c r="F4" s="134" t="s">
        <v>5</v>
      </c>
      <c r="G4" s="134"/>
      <c r="H4" s="134"/>
      <c r="I4" s="134"/>
      <c r="J4" s="111" t="s">
        <v>6</v>
      </c>
    </row>
    <row r="5" customHeight="1" spans="1:10">
      <c r="A5" s="110"/>
      <c r="B5" s="111"/>
      <c r="C5" s="113" t="s">
        <v>7</v>
      </c>
      <c r="D5" s="114" t="s">
        <v>8</v>
      </c>
      <c r="E5" s="112" t="s">
        <v>9</v>
      </c>
      <c r="F5" s="134" t="s">
        <v>10</v>
      </c>
      <c r="G5" s="134" t="s">
        <v>11</v>
      </c>
      <c r="H5" s="134" t="s">
        <v>12</v>
      </c>
      <c r="I5" s="134" t="s">
        <v>13</v>
      </c>
      <c r="J5" s="111"/>
    </row>
    <row r="6" customHeight="1" spans="1:10">
      <c r="A6" s="115">
        <v>1</v>
      </c>
      <c r="B6" s="116" t="s">
        <v>14</v>
      </c>
      <c r="C6" s="117">
        <v>0</v>
      </c>
      <c r="D6" s="118"/>
      <c r="E6" s="117">
        <f>C6*D6</f>
        <v>0</v>
      </c>
      <c r="F6" s="117">
        <v>0</v>
      </c>
      <c r="G6" s="117">
        <v>0</v>
      </c>
      <c r="H6" s="117">
        <f t="shared" ref="H6:H43" si="0">F6+G6</f>
        <v>0</v>
      </c>
      <c r="I6" s="137"/>
      <c r="J6" s="138" t="s">
        <v>15</v>
      </c>
    </row>
    <row r="7" customHeight="1" spans="1:10">
      <c r="A7" s="115"/>
      <c r="B7" s="116"/>
      <c r="C7" s="117"/>
      <c r="D7" s="118"/>
      <c r="E7" s="117"/>
      <c r="F7" s="117">
        <v>0</v>
      </c>
      <c r="G7" s="117">
        <v>0</v>
      </c>
      <c r="H7" s="117">
        <f t="shared" si="0"/>
        <v>0</v>
      </c>
      <c r="I7" s="137"/>
      <c r="J7" s="139"/>
    </row>
    <row r="8" customHeight="1" spans="1:10">
      <c r="A8" s="115"/>
      <c r="B8" s="116"/>
      <c r="C8" s="117"/>
      <c r="D8" s="118"/>
      <c r="E8" s="117"/>
      <c r="F8" s="117">
        <v>0</v>
      </c>
      <c r="G8" s="117">
        <v>0</v>
      </c>
      <c r="H8" s="117">
        <f t="shared" si="0"/>
        <v>0</v>
      </c>
      <c r="I8" s="137"/>
      <c r="J8" s="139"/>
    </row>
    <row r="9" customHeight="1" spans="1:10">
      <c r="A9" s="115"/>
      <c r="B9" s="116"/>
      <c r="C9" s="117"/>
      <c r="D9" s="118"/>
      <c r="E9" s="117"/>
      <c r="F9" s="117">
        <v>0</v>
      </c>
      <c r="G9" s="117">
        <v>0</v>
      </c>
      <c r="H9" s="117">
        <f t="shared" si="0"/>
        <v>0</v>
      </c>
      <c r="I9" s="137"/>
      <c r="J9" s="139"/>
    </row>
    <row r="10" customHeight="1" spans="1:10">
      <c r="A10" s="115"/>
      <c r="B10" s="116"/>
      <c r="C10" s="117"/>
      <c r="D10" s="118"/>
      <c r="E10" s="117"/>
      <c r="F10" s="117">
        <v>0</v>
      </c>
      <c r="G10" s="117">
        <v>0</v>
      </c>
      <c r="H10" s="117">
        <f t="shared" si="0"/>
        <v>0</v>
      </c>
      <c r="I10" s="137"/>
      <c r="J10" s="139"/>
    </row>
    <row r="11" s="107" customFormat="1" customHeight="1" spans="1:10">
      <c r="A11" s="119"/>
      <c r="B11" s="120" t="s">
        <v>16</v>
      </c>
      <c r="C11" s="121">
        <f>SUM(C6)</f>
        <v>0</v>
      </c>
      <c r="D11" s="121">
        <f t="shared" ref="D11:H11" si="1">SUM(D6)</f>
        <v>0</v>
      </c>
      <c r="E11" s="121">
        <f t="shared" si="1"/>
        <v>0</v>
      </c>
      <c r="F11" s="121">
        <f t="shared" si="1"/>
        <v>0</v>
      </c>
      <c r="G11" s="121">
        <f t="shared" si="1"/>
        <v>0</v>
      </c>
      <c r="H11" s="121">
        <f t="shared" si="1"/>
        <v>0</v>
      </c>
      <c r="I11" s="140"/>
      <c r="J11" s="141"/>
    </row>
    <row r="12" customHeight="1" spans="1:10">
      <c r="A12" s="122">
        <v>2</v>
      </c>
      <c r="B12" s="123" t="s">
        <v>17</v>
      </c>
      <c r="C12" s="124">
        <v>0</v>
      </c>
      <c r="D12" s="122"/>
      <c r="E12" s="124">
        <f t="shared" ref="E12:E43" si="2">C12*D12</f>
        <v>0</v>
      </c>
      <c r="F12" s="117">
        <v>0</v>
      </c>
      <c r="G12" s="117">
        <v>0</v>
      </c>
      <c r="H12" s="117">
        <f t="shared" si="0"/>
        <v>0</v>
      </c>
      <c r="I12" s="137"/>
      <c r="J12" s="142" t="s">
        <v>18</v>
      </c>
    </row>
    <row r="13" customHeight="1" spans="1:10">
      <c r="A13" s="125"/>
      <c r="B13" s="126"/>
      <c r="C13" s="127"/>
      <c r="D13" s="125"/>
      <c r="E13" s="127"/>
      <c r="F13" s="117">
        <v>0</v>
      </c>
      <c r="G13" s="117">
        <v>0</v>
      </c>
      <c r="H13" s="117">
        <f t="shared" ref="H13" si="3">F13+G13</f>
        <v>0</v>
      </c>
      <c r="I13" s="137"/>
      <c r="J13" s="139"/>
    </row>
    <row r="14" s="107" customFormat="1" customHeight="1" spans="1:10">
      <c r="A14" s="119"/>
      <c r="B14" s="120" t="s">
        <v>19</v>
      </c>
      <c r="C14" s="121">
        <f>SUM(C12)</f>
        <v>0</v>
      </c>
      <c r="D14" s="121">
        <f t="shared" ref="D14:E14" si="4">SUM(D12)</f>
        <v>0</v>
      </c>
      <c r="E14" s="121">
        <f t="shared" si="4"/>
        <v>0</v>
      </c>
      <c r="F14" s="121">
        <f>SUM(F12:F13)</f>
        <v>0</v>
      </c>
      <c r="G14" s="121">
        <f t="shared" ref="G14:H14" si="5">SUM(G12:G13)</f>
        <v>0</v>
      </c>
      <c r="H14" s="121">
        <f t="shared" si="5"/>
        <v>0</v>
      </c>
      <c r="I14" s="140"/>
      <c r="J14" s="141"/>
    </row>
    <row r="15" customHeight="1" spans="1:10">
      <c r="A15" s="115">
        <v>3</v>
      </c>
      <c r="B15" s="116" t="s">
        <v>20</v>
      </c>
      <c r="C15" s="117">
        <v>0</v>
      </c>
      <c r="D15" s="118"/>
      <c r="E15" s="117">
        <f t="shared" si="2"/>
        <v>0</v>
      </c>
      <c r="F15" s="117">
        <v>0</v>
      </c>
      <c r="G15" s="117">
        <v>0</v>
      </c>
      <c r="H15" s="117">
        <f t="shared" si="0"/>
        <v>0</v>
      </c>
      <c r="I15" s="137"/>
      <c r="J15" s="143" t="s">
        <v>21</v>
      </c>
    </row>
    <row r="16" customHeight="1" spans="1:10">
      <c r="A16" s="115"/>
      <c r="B16" s="116"/>
      <c r="C16" s="117"/>
      <c r="D16" s="118"/>
      <c r="E16" s="117"/>
      <c r="F16" s="117">
        <v>0</v>
      </c>
      <c r="G16" s="117">
        <v>0</v>
      </c>
      <c r="H16" s="117">
        <f t="shared" si="0"/>
        <v>0</v>
      </c>
      <c r="I16" s="137"/>
      <c r="J16" s="144"/>
    </row>
    <row r="17" customHeight="1" spans="1:10">
      <c r="A17" s="115"/>
      <c r="B17" s="116"/>
      <c r="C17" s="117"/>
      <c r="D17" s="118"/>
      <c r="E17" s="117"/>
      <c r="F17" s="117">
        <v>0</v>
      </c>
      <c r="G17" s="117">
        <v>0</v>
      </c>
      <c r="H17" s="117">
        <f t="shared" si="0"/>
        <v>0</v>
      </c>
      <c r="I17" s="137"/>
      <c r="J17" s="144"/>
    </row>
    <row r="18" customHeight="1" spans="1:10">
      <c r="A18" s="115"/>
      <c r="B18" s="116"/>
      <c r="C18" s="117"/>
      <c r="D18" s="118"/>
      <c r="E18" s="117"/>
      <c r="F18" s="117">
        <v>0</v>
      </c>
      <c r="G18" s="117">
        <v>0</v>
      </c>
      <c r="H18" s="117">
        <f t="shared" si="0"/>
        <v>0</v>
      </c>
      <c r="I18" s="137"/>
      <c r="J18" s="144"/>
    </row>
    <row r="19" s="107" customFormat="1" customHeight="1" spans="1:10">
      <c r="A19" s="119"/>
      <c r="B19" s="120" t="s">
        <v>22</v>
      </c>
      <c r="C19" s="121">
        <f>SUM(C15)</f>
        <v>0</v>
      </c>
      <c r="D19" s="121">
        <f t="shared" ref="D19:H19" si="6">SUM(D15)</f>
        <v>0</v>
      </c>
      <c r="E19" s="121">
        <f t="shared" si="6"/>
        <v>0</v>
      </c>
      <c r="F19" s="121">
        <f t="shared" si="6"/>
        <v>0</v>
      </c>
      <c r="G19" s="121">
        <f t="shared" si="6"/>
        <v>0</v>
      </c>
      <c r="H19" s="121">
        <f t="shared" si="6"/>
        <v>0</v>
      </c>
      <c r="I19" s="140"/>
      <c r="J19" s="145"/>
    </row>
    <row r="20" customHeight="1" spans="1:10">
      <c r="A20" s="115">
        <v>4</v>
      </c>
      <c r="B20" s="116" t="s">
        <v>23</v>
      </c>
      <c r="C20" s="117">
        <v>0</v>
      </c>
      <c r="D20" s="118"/>
      <c r="E20" s="117">
        <f t="shared" si="2"/>
        <v>0</v>
      </c>
      <c r="F20" s="117">
        <v>0</v>
      </c>
      <c r="G20" s="117">
        <v>0</v>
      </c>
      <c r="H20" s="117">
        <f t="shared" si="0"/>
        <v>0</v>
      </c>
      <c r="I20" s="137"/>
      <c r="J20" s="143" t="s">
        <v>24</v>
      </c>
    </row>
    <row r="21" customHeight="1" spans="1:10">
      <c r="A21" s="115"/>
      <c r="B21" s="116"/>
      <c r="C21" s="117"/>
      <c r="D21" s="118"/>
      <c r="E21" s="117"/>
      <c r="F21" s="117">
        <v>0</v>
      </c>
      <c r="G21" s="117">
        <v>0</v>
      </c>
      <c r="H21" s="117">
        <f t="shared" si="0"/>
        <v>0</v>
      </c>
      <c r="I21" s="137"/>
      <c r="J21" s="144"/>
    </row>
    <row r="22" s="107" customFormat="1" customHeight="1" spans="1:10">
      <c r="A22" s="119"/>
      <c r="B22" s="120" t="s">
        <v>25</v>
      </c>
      <c r="C22" s="121">
        <f>SUM(C20)</f>
        <v>0</v>
      </c>
      <c r="D22" s="121">
        <f t="shared" ref="D22:H22" si="7">SUM(D20)</f>
        <v>0</v>
      </c>
      <c r="E22" s="121">
        <f t="shared" si="7"/>
        <v>0</v>
      </c>
      <c r="F22" s="121">
        <f t="shared" si="7"/>
        <v>0</v>
      </c>
      <c r="G22" s="121">
        <f t="shared" si="7"/>
        <v>0</v>
      </c>
      <c r="H22" s="121">
        <f t="shared" si="7"/>
        <v>0</v>
      </c>
      <c r="I22" s="140"/>
      <c r="J22" s="145"/>
    </row>
    <row r="23" customHeight="1" spans="1:10">
      <c r="A23" s="122">
        <v>5</v>
      </c>
      <c r="B23" s="123" t="s">
        <v>26</v>
      </c>
      <c r="C23" s="124">
        <v>0</v>
      </c>
      <c r="D23" s="122"/>
      <c r="E23" s="124">
        <f t="shared" si="2"/>
        <v>0</v>
      </c>
      <c r="F23" s="117">
        <v>0</v>
      </c>
      <c r="G23" s="117">
        <v>0</v>
      </c>
      <c r="H23" s="117">
        <f t="shared" si="0"/>
        <v>0</v>
      </c>
      <c r="I23" s="137"/>
      <c r="J23" s="142" t="s">
        <v>27</v>
      </c>
    </row>
    <row r="24" customHeight="1" spans="1:10">
      <c r="A24" s="125"/>
      <c r="B24" s="126"/>
      <c r="C24" s="127"/>
      <c r="D24" s="125"/>
      <c r="E24" s="127"/>
      <c r="F24" s="117">
        <v>0</v>
      </c>
      <c r="G24" s="117">
        <v>0</v>
      </c>
      <c r="H24" s="117">
        <f t="shared" ref="H24" si="8">F24+G24</f>
        <v>0</v>
      </c>
      <c r="I24" s="137"/>
      <c r="J24" s="139"/>
    </row>
    <row r="25" s="107" customFormat="1" customHeight="1" spans="1:10">
      <c r="A25" s="119"/>
      <c r="B25" s="120" t="s">
        <v>28</v>
      </c>
      <c r="C25" s="121">
        <f>SUM(C23)</f>
        <v>0</v>
      </c>
      <c r="D25" s="121">
        <f t="shared" ref="D25:E25" si="9">SUM(D23)</f>
        <v>0</v>
      </c>
      <c r="E25" s="121">
        <f t="shared" si="9"/>
        <v>0</v>
      </c>
      <c r="F25" s="121">
        <f>SUM(F23:F24)</f>
        <v>0</v>
      </c>
      <c r="G25" s="121">
        <f t="shared" ref="G25:H25" si="10">SUM(G23:G24)</f>
        <v>0</v>
      </c>
      <c r="H25" s="121">
        <f t="shared" si="10"/>
        <v>0</v>
      </c>
      <c r="I25" s="140"/>
      <c r="J25" s="141"/>
    </row>
    <row r="26" customHeight="1" spans="1:10">
      <c r="A26" s="115">
        <v>6</v>
      </c>
      <c r="B26" s="116" t="s">
        <v>29</v>
      </c>
      <c r="C26" s="117">
        <v>0</v>
      </c>
      <c r="D26" s="118"/>
      <c r="E26" s="117">
        <f t="shared" si="2"/>
        <v>0</v>
      </c>
      <c r="F26" s="117">
        <v>0</v>
      </c>
      <c r="G26" s="117">
        <v>0</v>
      </c>
      <c r="H26" s="117">
        <f t="shared" si="0"/>
        <v>0</v>
      </c>
      <c r="I26" s="137"/>
      <c r="J26" s="142" t="s">
        <v>30</v>
      </c>
    </row>
    <row r="27" customHeight="1" spans="1:10">
      <c r="A27" s="115"/>
      <c r="B27" s="116"/>
      <c r="C27" s="117"/>
      <c r="D27" s="118"/>
      <c r="E27" s="117"/>
      <c r="F27" s="117">
        <v>0</v>
      </c>
      <c r="G27" s="117">
        <v>0</v>
      </c>
      <c r="H27" s="117">
        <f t="shared" si="0"/>
        <v>0</v>
      </c>
      <c r="I27" s="137"/>
      <c r="J27" s="144"/>
    </row>
    <row r="28" customHeight="1" spans="1:10">
      <c r="A28" s="115"/>
      <c r="B28" s="116"/>
      <c r="C28" s="117"/>
      <c r="D28" s="118"/>
      <c r="E28" s="117"/>
      <c r="F28" s="117">
        <v>0</v>
      </c>
      <c r="G28" s="117">
        <v>0</v>
      </c>
      <c r="H28" s="117">
        <f t="shared" si="0"/>
        <v>0</v>
      </c>
      <c r="I28" s="137"/>
      <c r="J28" s="144"/>
    </row>
    <row r="29" customHeight="1" spans="1:10">
      <c r="A29" s="115"/>
      <c r="B29" s="116"/>
      <c r="C29" s="117"/>
      <c r="D29" s="118"/>
      <c r="E29" s="117"/>
      <c r="F29" s="117">
        <v>0</v>
      </c>
      <c r="G29" s="117">
        <v>0</v>
      </c>
      <c r="H29" s="117">
        <f t="shared" si="0"/>
        <v>0</v>
      </c>
      <c r="I29" s="137"/>
      <c r="J29" s="144"/>
    </row>
    <row r="30" s="107" customFormat="1" customHeight="1" spans="1:10">
      <c r="A30" s="119"/>
      <c r="B30" s="120" t="s">
        <v>31</v>
      </c>
      <c r="C30" s="121">
        <f>SUM(C26)</f>
        <v>0</v>
      </c>
      <c r="D30" s="121">
        <f t="shared" ref="D30:H30" si="11">SUM(D26)</f>
        <v>0</v>
      </c>
      <c r="E30" s="121">
        <f t="shared" si="11"/>
        <v>0</v>
      </c>
      <c r="F30" s="121">
        <f t="shared" si="11"/>
        <v>0</v>
      </c>
      <c r="G30" s="121">
        <f t="shared" si="11"/>
        <v>0</v>
      </c>
      <c r="H30" s="121">
        <f t="shared" si="11"/>
        <v>0</v>
      </c>
      <c r="I30" s="140"/>
      <c r="J30" s="145"/>
    </row>
    <row r="31" customHeight="1" spans="1:10">
      <c r="A31" s="115">
        <v>7</v>
      </c>
      <c r="B31" s="116" t="s">
        <v>32</v>
      </c>
      <c r="C31" s="117">
        <v>0</v>
      </c>
      <c r="D31" s="118"/>
      <c r="E31" s="117">
        <f t="shared" si="2"/>
        <v>0</v>
      </c>
      <c r="F31" s="117">
        <v>0</v>
      </c>
      <c r="G31" s="117">
        <v>0</v>
      </c>
      <c r="H31" s="117">
        <f t="shared" si="0"/>
        <v>0</v>
      </c>
      <c r="I31" s="137"/>
      <c r="J31" s="146"/>
    </row>
    <row r="32" customHeight="1" spans="1:10">
      <c r="A32" s="115"/>
      <c r="B32" s="116"/>
      <c r="C32" s="117"/>
      <c r="D32" s="118"/>
      <c r="E32" s="117"/>
      <c r="F32" s="117">
        <v>0</v>
      </c>
      <c r="G32" s="117">
        <v>0</v>
      </c>
      <c r="H32" s="117">
        <f t="shared" si="0"/>
        <v>0</v>
      </c>
      <c r="I32" s="137"/>
      <c r="J32" s="147"/>
    </row>
    <row r="33" customHeight="1" spans="1:10">
      <c r="A33" s="115"/>
      <c r="B33" s="116"/>
      <c r="C33" s="117"/>
      <c r="D33" s="118"/>
      <c r="E33" s="117"/>
      <c r="F33" s="117">
        <v>0</v>
      </c>
      <c r="G33" s="117">
        <v>0</v>
      </c>
      <c r="H33" s="117">
        <f t="shared" si="0"/>
        <v>0</v>
      </c>
      <c r="I33" s="137"/>
      <c r="J33" s="147"/>
    </row>
    <row r="34" customHeight="1" spans="1:10">
      <c r="A34" s="115"/>
      <c r="B34" s="116"/>
      <c r="C34" s="117"/>
      <c r="D34" s="118"/>
      <c r="E34" s="117"/>
      <c r="F34" s="117">
        <v>0</v>
      </c>
      <c r="G34" s="117">
        <v>0</v>
      </c>
      <c r="H34" s="117">
        <f t="shared" si="0"/>
        <v>0</v>
      </c>
      <c r="I34" s="137"/>
      <c r="J34" s="147"/>
    </row>
    <row r="35" s="107" customFormat="1" customHeight="1" spans="1:10">
      <c r="A35" s="119"/>
      <c r="B35" s="120" t="s">
        <v>33</v>
      </c>
      <c r="C35" s="121">
        <f>SUM(C31)</f>
        <v>0</v>
      </c>
      <c r="D35" s="121">
        <f t="shared" ref="D35:H35" si="12">SUM(D31)</f>
        <v>0</v>
      </c>
      <c r="E35" s="121">
        <f t="shared" si="12"/>
        <v>0</v>
      </c>
      <c r="F35" s="121">
        <f t="shared" si="12"/>
        <v>0</v>
      </c>
      <c r="G35" s="121">
        <f t="shared" si="12"/>
        <v>0</v>
      </c>
      <c r="H35" s="121">
        <f t="shared" si="12"/>
        <v>0</v>
      </c>
      <c r="I35" s="140"/>
      <c r="J35" s="148"/>
    </row>
    <row r="36" customHeight="1" spans="1:10">
      <c r="A36" s="115">
        <v>8</v>
      </c>
      <c r="B36" s="116" t="s">
        <v>34</v>
      </c>
      <c r="C36" s="117">
        <v>0</v>
      </c>
      <c r="D36" s="118"/>
      <c r="E36" s="117">
        <f t="shared" si="2"/>
        <v>0</v>
      </c>
      <c r="F36" s="117">
        <v>0</v>
      </c>
      <c r="G36" s="117">
        <v>0</v>
      </c>
      <c r="H36" s="117">
        <f t="shared" si="0"/>
        <v>0</v>
      </c>
      <c r="I36" s="137"/>
      <c r="J36" s="143" t="s">
        <v>35</v>
      </c>
    </row>
    <row r="37" customHeight="1" spans="1:10">
      <c r="A37" s="115"/>
      <c r="B37" s="116"/>
      <c r="C37" s="117"/>
      <c r="D37" s="118"/>
      <c r="E37" s="117"/>
      <c r="F37" s="117">
        <v>0</v>
      </c>
      <c r="G37" s="117">
        <v>0</v>
      </c>
      <c r="H37" s="117">
        <f t="shared" si="0"/>
        <v>0</v>
      </c>
      <c r="I37" s="137"/>
      <c r="J37" s="144"/>
    </row>
    <row r="38" s="107" customFormat="1" customHeight="1" spans="1:10">
      <c r="A38" s="119"/>
      <c r="B38" s="120" t="s">
        <v>36</v>
      </c>
      <c r="C38" s="121">
        <f>SUM(C36)</f>
        <v>0</v>
      </c>
      <c r="D38" s="121">
        <f t="shared" ref="D38:H38" si="13">SUM(D36)</f>
        <v>0</v>
      </c>
      <c r="E38" s="121">
        <f t="shared" si="13"/>
        <v>0</v>
      </c>
      <c r="F38" s="121">
        <f t="shared" si="13"/>
        <v>0</v>
      </c>
      <c r="G38" s="121">
        <f t="shared" si="13"/>
        <v>0</v>
      </c>
      <c r="H38" s="121">
        <f t="shared" si="13"/>
        <v>0</v>
      </c>
      <c r="I38" s="140"/>
      <c r="J38" s="145"/>
    </row>
    <row r="39" customHeight="1" spans="1:10">
      <c r="A39" s="115">
        <v>9</v>
      </c>
      <c r="B39" s="116" t="s">
        <v>37</v>
      </c>
      <c r="C39" s="117">
        <v>0</v>
      </c>
      <c r="D39" s="118"/>
      <c r="E39" s="117">
        <f t="shared" si="2"/>
        <v>0</v>
      </c>
      <c r="F39" s="117">
        <v>0</v>
      </c>
      <c r="G39" s="117">
        <v>0</v>
      </c>
      <c r="H39" s="117">
        <f t="shared" si="0"/>
        <v>0</v>
      </c>
      <c r="I39" s="137"/>
      <c r="J39" s="142" t="s">
        <v>38</v>
      </c>
    </row>
    <row r="40" customHeight="1" spans="1:10">
      <c r="A40" s="115"/>
      <c r="B40" s="116"/>
      <c r="C40" s="117"/>
      <c r="D40" s="118"/>
      <c r="E40" s="117"/>
      <c r="F40" s="117">
        <v>0</v>
      </c>
      <c r="G40" s="117">
        <v>0</v>
      </c>
      <c r="H40" s="117">
        <f t="shared" si="0"/>
        <v>0</v>
      </c>
      <c r="I40" s="137"/>
      <c r="J40" s="139"/>
    </row>
    <row r="41" customHeight="1" spans="1:10">
      <c r="A41" s="115"/>
      <c r="B41" s="116"/>
      <c r="C41" s="117"/>
      <c r="D41" s="118"/>
      <c r="E41" s="117"/>
      <c r="F41" s="117">
        <v>0</v>
      </c>
      <c r="G41" s="117">
        <v>0</v>
      </c>
      <c r="H41" s="117">
        <f t="shared" si="0"/>
        <v>0</v>
      </c>
      <c r="I41" s="137"/>
      <c r="J41" s="139"/>
    </row>
    <row r="42" s="107" customFormat="1" customHeight="1" spans="1:10">
      <c r="A42" s="119"/>
      <c r="B42" s="120" t="s">
        <v>39</v>
      </c>
      <c r="C42" s="121">
        <f>SUM(C39)</f>
        <v>0</v>
      </c>
      <c r="D42" s="121">
        <f t="shared" ref="D42:H42" si="14">SUM(D39)</f>
        <v>0</v>
      </c>
      <c r="E42" s="121">
        <f t="shared" si="14"/>
        <v>0</v>
      </c>
      <c r="F42" s="121">
        <f t="shared" si="14"/>
        <v>0</v>
      </c>
      <c r="G42" s="121">
        <f t="shared" si="14"/>
        <v>0</v>
      </c>
      <c r="H42" s="121">
        <f t="shared" si="14"/>
        <v>0</v>
      </c>
      <c r="I42" s="140"/>
      <c r="J42" s="141"/>
    </row>
    <row r="43" customHeight="1" spans="1:10">
      <c r="A43" s="122">
        <v>10</v>
      </c>
      <c r="B43" s="116" t="s">
        <v>40</v>
      </c>
      <c r="C43" s="117">
        <v>0</v>
      </c>
      <c r="D43" s="118"/>
      <c r="E43" s="117">
        <f t="shared" si="2"/>
        <v>0</v>
      </c>
      <c r="F43" s="117">
        <v>0</v>
      </c>
      <c r="G43" s="117">
        <v>0</v>
      </c>
      <c r="H43" s="117">
        <f t="shared" si="0"/>
        <v>0</v>
      </c>
      <c r="I43" s="137"/>
      <c r="J43" s="146"/>
    </row>
    <row r="44" customHeight="1" spans="1:10">
      <c r="A44" s="128"/>
      <c r="B44" s="116"/>
      <c r="C44" s="117"/>
      <c r="D44" s="118"/>
      <c r="E44" s="117"/>
      <c r="F44" s="117">
        <v>0</v>
      </c>
      <c r="G44" s="117">
        <v>0</v>
      </c>
      <c r="H44" s="117">
        <f t="shared" ref="H44:H49" si="15">F44+G44</f>
        <v>0</v>
      </c>
      <c r="I44" s="137"/>
      <c r="J44" s="147"/>
    </row>
    <row r="45" customHeight="1" spans="1:10">
      <c r="A45" s="128"/>
      <c r="B45" s="116"/>
      <c r="C45" s="117"/>
      <c r="D45" s="118"/>
      <c r="E45" s="117"/>
      <c r="F45" s="117">
        <v>0</v>
      </c>
      <c r="G45" s="117">
        <v>0</v>
      </c>
      <c r="H45" s="117">
        <f t="shared" si="15"/>
        <v>0</v>
      </c>
      <c r="I45" s="137"/>
      <c r="J45" s="147"/>
    </row>
    <row r="46" customHeight="1" spans="1:10">
      <c r="A46" s="128"/>
      <c r="B46" s="116"/>
      <c r="C46" s="117"/>
      <c r="D46" s="118"/>
      <c r="E46" s="117"/>
      <c r="F46" s="117">
        <v>0</v>
      </c>
      <c r="G46" s="117">
        <v>0</v>
      </c>
      <c r="H46" s="117">
        <f t="shared" si="15"/>
        <v>0</v>
      </c>
      <c r="I46" s="137"/>
      <c r="J46" s="147"/>
    </row>
    <row r="47" customHeight="1" spans="1:10">
      <c r="A47" s="128"/>
      <c r="B47" s="116"/>
      <c r="C47" s="117"/>
      <c r="D47" s="118"/>
      <c r="E47" s="117"/>
      <c r="F47" s="117">
        <v>0</v>
      </c>
      <c r="G47" s="117">
        <v>0</v>
      </c>
      <c r="H47" s="117">
        <f t="shared" si="15"/>
        <v>0</v>
      </c>
      <c r="I47" s="137"/>
      <c r="J47" s="147"/>
    </row>
    <row r="48" customHeight="1" spans="1:10">
      <c r="A48" s="128"/>
      <c r="B48" s="116"/>
      <c r="C48" s="117"/>
      <c r="D48" s="118"/>
      <c r="E48" s="117"/>
      <c r="F48" s="117">
        <v>0</v>
      </c>
      <c r="G48" s="117">
        <v>0</v>
      </c>
      <c r="H48" s="117">
        <f t="shared" si="15"/>
        <v>0</v>
      </c>
      <c r="I48" s="137"/>
      <c r="J48" s="147"/>
    </row>
    <row r="49" customHeight="1" spans="1:10">
      <c r="A49" s="125"/>
      <c r="B49" s="116"/>
      <c r="C49" s="117"/>
      <c r="D49" s="118"/>
      <c r="E49" s="117"/>
      <c r="F49" s="117">
        <v>0</v>
      </c>
      <c r="G49" s="117">
        <v>0</v>
      </c>
      <c r="H49" s="117">
        <f t="shared" si="15"/>
        <v>0</v>
      </c>
      <c r="I49" s="137"/>
      <c r="J49" s="147"/>
    </row>
    <row r="50" s="107" customFormat="1" customHeight="1" spans="1:10">
      <c r="A50" s="119"/>
      <c r="B50" s="120" t="s">
        <v>41</v>
      </c>
      <c r="C50" s="121">
        <f>SUM(C43)</f>
        <v>0</v>
      </c>
      <c r="D50" s="121">
        <f t="shared" ref="D50:H50" si="16">SUM(D43)</f>
        <v>0</v>
      </c>
      <c r="E50" s="121">
        <f t="shared" si="16"/>
        <v>0</v>
      </c>
      <c r="F50" s="121">
        <f t="shared" si="16"/>
        <v>0</v>
      </c>
      <c r="G50" s="121">
        <f t="shared" si="16"/>
        <v>0</v>
      </c>
      <c r="H50" s="121">
        <f t="shared" si="16"/>
        <v>0</v>
      </c>
      <c r="I50" s="140"/>
      <c r="J50" s="148"/>
    </row>
    <row r="51" customHeight="1" spans="1:10">
      <c r="A51" s="119"/>
      <c r="B51" s="120" t="s">
        <v>42</v>
      </c>
      <c r="C51" s="121">
        <f>SUM(C50,C42,C38,C35,C30,C25,C22,C19,C14,C11)</f>
        <v>0</v>
      </c>
      <c r="D51" s="121">
        <f t="shared" ref="D51:H51" si="17">SUM(D50,D42,D38,D35,D30,D25,D22,D19,D14,D11)</f>
        <v>0</v>
      </c>
      <c r="E51" s="121">
        <f t="shared" si="17"/>
        <v>0</v>
      </c>
      <c r="F51" s="121">
        <f t="shared" si="17"/>
        <v>0</v>
      </c>
      <c r="G51" s="121">
        <f t="shared" si="17"/>
        <v>0</v>
      </c>
      <c r="H51" s="121">
        <f t="shared" si="17"/>
        <v>0</v>
      </c>
      <c r="I51" s="140"/>
      <c r="J51" s="149"/>
    </row>
    <row r="55" customHeight="1" spans="1:9">
      <c r="A55" s="129" t="s">
        <v>43</v>
      </c>
      <c r="B55" s="130"/>
      <c r="C55" s="131" t="s">
        <v>44</v>
      </c>
      <c r="D55" s="131"/>
      <c r="E55" s="131" t="s">
        <v>45</v>
      </c>
      <c r="F55" s="131"/>
      <c r="G55" s="131" t="s">
        <v>46</v>
      </c>
      <c r="H55" s="131"/>
      <c r="I55" s="150" t="s">
        <v>47</v>
      </c>
    </row>
    <row r="56" customHeight="1" spans="1:9">
      <c r="A56" s="132">
        <f>E51</f>
        <v>0</v>
      </c>
      <c r="B56" s="133"/>
      <c r="C56" s="133">
        <f>H51</f>
        <v>0</v>
      </c>
      <c r="D56" s="133"/>
      <c r="E56" s="133">
        <f>F51</f>
        <v>0</v>
      </c>
      <c r="F56" s="133"/>
      <c r="G56" s="133">
        <f>G51</f>
        <v>0</v>
      </c>
      <c r="H56" s="133"/>
      <c r="I56" s="151">
        <f>A56-C56</f>
        <v>0</v>
      </c>
    </row>
  </sheetData>
  <mergeCells count="75">
    <mergeCell ref="C2:H2"/>
    <mergeCell ref="I3:J3"/>
    <mergeCell ref="C4:E4"/>
    <mergeCell ref="F4:I4"/>
    <mergeCell ref="A55:B55"/>
    <mergeCell ref="C55:D55"/>
    <mergeCell ref="E55:F55"/>
    <mergeCell ref="G55:H55"/>
    <mergeCell ref="A56:B56"/>
    <mergeCell ref="C56:D56"/>
    <mergeCell ref="E56:F56"/>
    <mergeCell ref="G56:H56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9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9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9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9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9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0"/>
  </mergeCells>
  <pageMargins left="0.7" right="0.7" top="0.75" bottom="0.75" header="0.3" footer="0.3"/>
  <pageSetup paperSize="9" scale="61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M74"/>
  <sheetViews>
    <sheetView tabSelected="1" zoomScale="133" zoomScaleNormal="133" topLeftCell="A52" workbookViewId="0">
      <selection activeCell="K64" sqref="K6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46"/>
      <c r="C1" s="46"/>
      <c r="D1" s="46"/>
      <c r="E1" s="46"/>
      <c r="F1" s="46"/>
      <c r="G1" s="46"/>
      <c r="H1" s="46"/>
      <c r="I1" s="46"/>
      <c r="J1" s="46"/>
      <c r="K1" s="46"/>
    </row>
    <row r="5" ht="20.4" spans="2:11">
      <c r="B5" s="47" t="s">
        <v>48</v>
      </c>
      <c r="C5" s="47"/>
      <c r="D5" s="47"/>
      <c r="E5" s="47"/>
      <c r="F5" s="47"/>
      <c r="G5" s="47"/>
      <c r="H5" s="47"/>
      <c r="I5" s="47"/>
      <c r="J5" s="47"/>
      <c r="K5" s="47"/>
    </row>
    <row r="6" spans="2:11">
      <c r="B6" s="48"/>
      <c r="C6" s="48"/>
      <c r="D6" s="48"/>
      <c r="E6" s="48"/>
      <c r="F6" s="48"/>
      <c r="G6" s="48"/>
      <c r="H6" s="48"/>
      <c r="I6" s="48"/>
      <c r="J6" s="48"/>
      <c r="K6" s="67"/>
    </row>
    <row r="7" ht="18.75" customHeight="1" spans="2:11">
      <c r="B7" s="49"/>
      <c r="C7" s="50"/>
      <c r="D7" s="50"/>
      <c r="E7" s="50"/>
      <c r="F7" s="50"/>
      <c r="G7" s="50"/>
      <c r="H7" s="50"/>
      <c r="I7" s="50"/>
      <c r="J7" s="50"/>
      <c r="K7" s="68"/>
    </row>
    <row r="8" ht="18.75" customHeight="1" spans="2:11">
      <c r="B8" s="51"/>
      <c r="C8" s="52"/>
      <c r="D8" s="53" t="s">
        <v>49</v>
      </c>
      <c r="E8" s="53"/>
      <c r="F8" s="64" t="s">
        <v>50</v>
      </c>
      <c r="G8" s="64"/>
      <c r="H8" s="53" t="s">
        <v>51</v>
      </c>
      <c r="I8" s="52"/>
      <c r="J8" s="64" t="s">
        <v>52</v>
      </c>
      <c r="K8" s="69"/>
    </row>
    <row r="9" ht="18.75" customHeight="1" spans="2:11">
      <c r="B9" s="51"/>
      <c r="C9" s="52"/>
      <c r="D9" s="53" t="s">
        <v>53</v>
      </c>
      <c r="E9" s="53"/>
      <c r="F9" s="64" t="s">
        <v>54</v>
      </c>
      <c r="G9" s="64"/>
      <c r="H9" s="53" t="s">
        <v>55</v>
      </c>
      <c r="I9" s="52"/>
      <c r="J9" s="152" t="s">
        <v>56</v>
      </c>
      <c r="K9" s="69"/>
    </row>
    <row r="10" ht="18.75" customHeight="1" spans="2:11">
      <c r="B10" s="51"/>
      <c r="C10" s="52"/>
      <c r="D10" s="53" t="s">
        <v>57</v>
      </c>
      <c r="E10" s="53"/>
      <c r="F10" s="64" t="s">
        <v>58</v>
      </c>
      <c r="G10" s="64"/>
      <c r="H10" s="53" t="s">
        <v>1</v>
      </c>
      <c r="I10" s="52"/>
      <c r="J10" s="64" t="s">
        <v>59</v>
      </c>
      <c r="K10" s="69"/>
    </row>
    <row r="11" ht="18.75" customHeight="1" spans="2:11">
      <c r="B11" s="54"/>
      <c r="C11" s="55"/>
      <c r="D11" s="55"/>
      <c r="E11" s="55"/>
      <c r="F11" s="55"/>
      <c r="G11" s="55"/>
      <c r="H11" s="55"/>
      <c r="I11" s="55"/>
      <c r="J11" s="55"/>
      <c r="K11" s="70"/>
    </row>
    <row r="12" spans="2:11"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2:11">
      <c r="B13" s="56" t="s">
        <v>2</v>
      </c>
      <c r="C13" s="57"/>
      <c r="D13" s="56" t="s">
        <v>60</v>
      </c>
      <c r="E13" s="56" t="s">
        <v>61</v>
      </c>
      <c r="F13" s="57"/>
      <c r="G13" s="62" t="s">
        <v>62</v>
      </c>
      <c r="H13" s="57" t="s">
        <v>63</v>
      </c>
      <c r="I13" s="56" t="s">
        <v>64</v>
      </c>
      <c r="J13" s="57"/>
      <c r="K13" s="62" t="s">
        <v>65</v>
      </c>
    </row>
    <row r="14" ht="18" customHeight="1" spans="2:11">
      <c r="B14" s="25">
        <v>1</v>
      </c>
      <c r="C14" s="26"/>
      <c r="D14" s="59" t="s">
        <v>66</v>
      </c>
      <c r="E14" s="25" t="s">
        <v>67</v>
      </c>
      <c r="F14" s="26"/>
      <c r="G14" s="27">
        <f>43+42</f>
        <v>85</v>
      </c>
      <c r="H14" s="27">
        <v>85</v>
      </c>
      <c r="I14" s="71"/>
      <c r="J14" s="72"/>
      <c r="K14" s="73" t="s">
        <v>68</v>
      </c>
    </row>
    <row r="15" ht="18" customHeight="1" spans="2:11">
      <c r="B15" s="25">
        <v>2</v>
      </c>
      <c r="C15" s="26"/>
      <c r="D15" s="58"/>
      <c r="E15" s="65" t="s">
        <v>69</v>
      </c>
      <c r="F15" s="65"/>
      <c r="G15" s="27">
        <f>105.12+65.8</f>
        <v>170.92</v>
      </c>
      <c r="H15" s="27">
        <f>105.12+65.8</f>
        <v>170.92</v>
      </c>
      <c r="I15" s="71"/>
      <c r="J15" s="72"/>
      <c r="K15" s="73" t="s">
        <v>70</v>
      </c>
    </row>
    <row r="16" ht="18" customHeight="1" spans="2:11">
      <c r="B16" s="25">
        <v>3</v>
      </c>
      <c r="C16" s="26"/>
      <c r="D16" s="58"/>
      <c r="E16" s="65" t="s">
        <v>69</v>
      </c>
      <c r="F16" s="65"/>
      <c r="G16" s="27">
        <f>36.2+97.45+21.52+38+139.41</f>
        <v>332.58</v>
      </c>
      <c r="H16" s="27">
        <f>36.2+97.45+21.52+38+139.41</f>
        <v>332.58</v>
      </c>
      <c r="I16" s="71"/>
      <c r="J16" s="72"/>
      <c r="K16" s="73" t="s">
        <v>71</v>
      </c>
    </row>
    <row r="17" ht="18" customHeight="1" spans="2:11">
      <c r="B17" s="25">
        <v>4</v>
      </c>
      <c r="C17" s="26"/>
      <c r="D17" s="58"/>
      <c r="E17" s="80" t="s">
        <v>69</v>
      </c>
      <c r="F17" s="80"/>
      <c r="G17" s="81">
        <v>59.86</v>
      </c>
      <c r="H17" s="81">
        <v>59.86</v>
      </c>
      <c r="I17" s="71"/>
      <c r="J17" s="72"/>
      <c r="K17" s="84" t="s">
        <v>72</v>
      </c>
    </row>
    <row r="18" ht="18" customHeight="1" spans="2:11">
      <c r="B18" s="25">
        <v>5</v>
      </c>
      <c r="C18" s="26"/>
      <c r="D18" s="58"/>
      <c r="E18" s="80" t="s">
        <v>69</v>
      </c>
      <c r="F18" s="80"/>
      <c r="G18" s="81">
        <v>74.62</v>
      </c>
      <c r="H18" s="81">
        <v>74.62</v>
      </c>
      <c r="I18" s="71"/>
      <c r="J18" s="72"/>
      <c r="K18" s="92" t="s">
        <v>73</v>
      </c>
    </row>
    <row r="19" ht="18" customHeight="1" spans="2:11">
      <c r="B19" s="25">
        <v>6</v>
      </c>
      <c r="C19" s="26"/>
      <c r="D19" s="58"/>
      <c r="E19" s="86" t="s">
        <v>74</v>
      </c>
      <c r="F19" s="87"/>
      <c r="G19" s="81">
        <f>14.39</f>
        <v>14.39</v>
      </c>
      <c r="H19" s="81">
        <f>14.39</f>
        <v>14.39</v>
      </c>
      <c r="I19" s="71"/>
      <c r="J19" s="72"/>
      <c r="K19" s="92" t="s">
        <v>75</v>
      </c>
    </row>
    <row r="20" ht="18" customHeight="1" spans="2:11">
      <c r="B20" s="25">
        <v>7</v>
      </c>
      <c r="C20" s="26"/>
      <c r="D20" s="58"/>
      <c r="E20" s="86" t="s">
        <v>74</v>
      </c>
      <c r="F20" s="87"/>
      <c r="G20" s="88">
        <v>10.9</v>
      </c>
      <c r="H20" s="88">
        <v>10.9</v>
      </c>
      <c r="I20" s="71"/>
      <c r="J20" s="72"/>
      <c r="K20" s="92" t="s">
        <v>75</v>
      </c>
    </row>
    <row r="21" ht="18" customHeight="1" spans="2:11">
      <c r="B21" s="25">
        <v>8</v>
      </c>
      <c r="C21" s="26"/>
      <c r="D21" s="58"/>
      <c r="E21" s="86" t="s">
        <v>74</v>
      </c>
      <c r="F21" s="87"/>
      <c r="G21" s="88">
        <v>19.9</v>
      </c>
      <c r="H21" s="88">
        <v>19.9</v>
      </c>
      <c r="I21" s="71"/>
      <c r="J21" s="72"/>
      <c r="K21" s="92" t="s">
        <v>75</v>
      </c>
    </row>
    <row r="22" ht="18" customHeight="1" spans="2:11">
      <c r="B22" s="25">
        <v>9</v>
      </c>
      <c r="C22" s="26"/>
      <c r="D22" s="58"/>
      <c r="E22" s="86" t="s">
        <v>74</v>
      </c>
      <c r="F22" s="87"/>
      <c r="G22" s="88">
        <v>110.1</v>
      </c>
      <c r="H22" s="88">
        <f t="shared" ref="H22:H24" si="0">G22</f>
        <v>110.1</v>
      </c>
      <c r="I22" s="71"/>
      <c r="J22" s="72"/>
      <c r="K22" s="93" t="s">
        <v>76</v>
      </c>
    </row>
    <row r="23" ht="18" customHeight="1" spans="2:11">
      <c r="B23" s="25">
        <v>10</v>
      </c>
      <c r="C23" s="26"/>
      <c r="D23" s="58"/>
      <c r="E23" s="86" t="s">
        <v>74</v>
      </c>
      <c r="F23" s="87"/>
      <c r="G23" s="88">
        <v>77.7</v>
      </c>
      <c r="H23" s="88">
        <f t="shared" si="0"/>
        <v>77.7</v>
      </c>
      <c r="I23" s="71"/>
      <c r="J23" s="72"/>
      <c r="K23" s="93" t="s">
        <v>76</v>
      </c>
    </row>
    <row r="24" ht="18" customHeight="1" spans="2:11">
      <c r="B24" s="25">
        <v>11</v>
      </c>
      <c r="C24" s="26"/>
      <c r="D24" s="58"/>
      <c r="E24" s="86" t="s">
        <v>74</v>
      </c>
      <c r="F24" s="87"/>
      <c r="G24" s="88">
        <v>14.5</v>
      </c>
      <c r="H24" s="88">
        <f t="shared" si="0"/>
        <v>14.5</v>
      </c>
      <c r="I24" s="71"/>
      <c r="J24" s="72"/>
      <c r="K24" s="93" t="s">
        <v>76</v>
      </c>
    </row>
    <row r="25" ht="18" customHeight="1" spans="2:11">
      <c r="B25" s="25">
        <v>12</v>
      </c>
      <c r="C25" s="26"/>
      <c r="D25" s="58"/>
      <c r="E25" s="89" t="s">
        <v>74</v>
      </c>
      <c r="F25" s="90"/>
      <c r="G25" s="91">
        <f>346</f>
        <v>346</v>
      </c>
      <c r="H25" s="91">
        <f>346</f>
        <v>346</v>
      </c>
      <c r="I25" s="94"/>
      <c r="J25" s="95"/>
      <c r="K25" s="96" t="s">
        <v>77</v>
      </c>
    </row>
    <row r="26" ht="18" customHeight="1" spans="2:11">
      <c r="B26" s="25">
        <v>13</v>
      </c>
      <c r="C26" s="26"/>
      <c r="D26" s="58"/>
      <c r="E26" s="86" t="s">
        <v>74</v>
      </c>
      <c r="F26" s="87"/>
      <c r="G26" s="81">
        <v>6.49</v>
      </c>
      <c r="H26" s="81"/>
      <c r="I26" s="71">
        <v>6.49</v>
      </c>
      <c r="J26" s="72"/>
      <c r="K26" s="92" t="s">
        <v>78</v>
      </c>
    </row>
    <row r="27" ht="18" customHeight="1" spans="2:11">
      <c r="B27" s="25">
        <v>14</v>
      </c>
      <c r="C27" s="26"/>
      <c r="D27" s="58"/>
      <c r="E27" s="86" t="s">
        <v>74</v>
      </c>
      <c r="F27" s="87"/>
      <c r="G27" s="81">
        <f>42.5</f>
        <v>42.5</v>
      </c>
      <c r="H27" s="81">
        <f>42.5</f>
        <v>42.5</v>
      </c>
      <c r="I27" s="71"/>
      <c r="J27" s="72"/>
      <c r="K27" s="92" t="s">
        <v>79</v>
      </c>
    </row>
    <row r="28" ht="18" customHeight="1" spans="2:11">
      <c r="B28" s="25">
        <v>15</v>
      </c>
      <c r="C28" s="26"/>
      <c r="D28" s="58"/>
      <c r="E28" s="86" t="s">
        <v>74</v>
      </c>
      <c r="F28" s="87"/>
      <c r="G28" s="88">
        <v>17.1</v>
      </c>
      <c r="H28" s="88">
        <v>17.1</v>
      </c>
      <c r="I28" s="71"/>
      <c r="J28" s="72"/>
      <c r="K28" s="92" t="s">
        <v>79</v>
      </c>
    </row>
    <row r="29" ht="18" customHeight="1" spans="2:11">
      <c r="B29" s="25">
        <v>16</v>
      </c>
      <c r="C29" s="26"/>
      <c r="D29" s="58"/>
      <c r="E29" s="86" t="s">
        <v>74</v>
      </c>
      <c r="F29" s="87"/>
      <c r="G29" s="88">
        <v>14.6</v>
      </c>
      <c r="H29" s="88">
        <f>G29</f>
        <v>14.6</v>
      </c>
      <c r="I29" s="71"/>
      <c r="J29" s="72"/>
      <c r="K29" s="93" t="s">
        <v>80</v>
      </c>
    </row>
    <row r="30" ht="18" customHeight="1" spans="2:11">
      <c r="B30" s="25">
        <v>17</v>
      </c>
      <c r="C30" s="26"/>
      <c r="D30" s="58"/>
      <c r="E30" s="86" t="s">
        <v>74</v>
      </c>
      <c r="F30" s="87"/>
      <c r="G30" s="88">
        <v>34.8</v>
      </c>
      <c r="H30" s="88">
        <f>G30</f>
        <v>34.8</v>
      </c>
      <c r="I30" s="71"/>
      <c r="J30" s="72"/>
      <c r="K30" s="93" t="s">
        <v>80</v>
      </c>
    </row>
    <row r="31" ht="18" customHeight="1" spans="2:11">
      <c r="B31" s="25">
        <v>18</v>
      </c>
      <c r="C31" s="26"/>
      <c r="D31" s="58"/>
      <c r="E31" s="86" t="s">
        <v>74</v>
      </c>
      <c r="F31" s="87"/>
      <c r="G31" s="88">
        <v>52</v>
      </c>
      <c r="H31" s="88"/>
      <c r="I31" s="97">
        <v>52</v>
      </c>
      <c r="J31" s="98"/>
      <c r="K31" s="93" t="s">
        <v>80</v>
      </c>
    </row>
    <row r="32" ht="18" customHeight="1" spans="2:11">
      <c r="B32" s="25">
        <v>19</v>
      </c>
      <c r="C32" s="26"/>
      <c r="D32" s="58"/>
      <c r="E32" s="86" t="s">
        <v>74</v>
      </c>
      <c r="F32" s="87"/>
      <c r="G32" s="81">
        <f>26</f>
        <v>26</v>
      </c>
      <c r="H32" s="81">
        <f>26</f>
        <v>26</v>
      </c>
      <c r="I32" s="71"/>
      <c r="J32" s="72"/>
      <c r="K32" s="99" t="s">
        <v>81</v>
      </c>
    </row>
    <row r="33" ht="18" customHeight="1" spans="2:11">
      <c r="B33" s="25">
        <v>20</v>
      </c>
      <c r="C33" s="26"/>
      <c r="D33" s="58"/>
      <c r="E33" s="86" t="s">
        <v>74</v>
      </c>
      <c r="F33" s="87"/>
      <c r="G33" s="88">
        <v>29</v>
      </c>
      <c r="H33" s="88"/>
      <c r="I33" s="71">
        <v>29</v>
      </c>
      <c r="J33" s="72"/>
      <c r="K33" s="93" t="s">
        <v>82</v>
      </c>
    </row>
    <row r="34" ht="18" customHeight="1" spans="2:11">
      <c r="B34" s="25">
        <v>21</v>
      </c>
      <c r="C34" s="26"/>
      <c r="D34" s="58"/>
      <c r="E34" s="86" t="s">
        <v>74</v>
      </c>
      <c r="F34" s="87"/>
      <c r="G34" s="88">
        <v>42.7</v>
      </c>
      <c r="H34" s="88">
        <f>G34</f>
        <v>42.7</v>
      </c>
      <c r="I34" s="71"/>
      <c r="J34" s="72"/>
      <c r="K34" s="93" t="s">
        <v>82</v>
      </c>
    </row>
    <row r="35" ht="18" customHeight="1" spans="2:11">
      <c r="B35" s="25">
        <v>22</v>
      </c>
      <c r="C35" s="26"/>
      <c r="D35" s="58"/>
      <c r="E35" s="86" t="s">
        <v>74</v>
      </c>
      <c r="F35" s="87"/>
      <c r="G35" s="81">
        <f>8.4</f>
        <v>8.4</v>
      </c>
      <c r="H35" s="81"/>
      <c r="I35" s="71">
        <v>8.4</v>
      </c>
      <c r="J35" s="72"/>
      <c r="K35" s="99" t="s">
        <v>83</v>
      </c>
    </row>
    <row r="36" ht="18" customHeight="1" spans="2:11">
      <c r="B36" s="25">
        <v>23</v>
      </c>
      <c r="C36" s="26"/>
      <c r="D36" s="58"/>
      <c r="E36" s="86" t="s">
        <v>74</v>
      </c>
      <c r="F36" s="87"/>
      <c r="G36" s="88">
        <v>65.75</v>
      </c>
      <c r="H36" s="88">
        <f>G36</f>
        <v>65.75</v>
      </c>
      <c r="I36" s="100"/>
      <c r="J36" s="101"/>
      <c r="K36" s="93" t="s">
        <v>84</v>
      </c>
    </row>
    <row r="37" ht="18" customHeight="1" spans="2:11">
      <c r="B37" s="25">
        <v>24</v>
      </c>
      <c r="C37" s="26"/>
      <c r="D37" s="58"/>
      <c r="E37" s="89" t="s">
        <v>74</v>
      </c>
      <c r="F37" s="90"/>
      <c r="G37" s="91">
        <v>371.5</v>
      </c>
      <c r="H37" s="91">
        <v>371.5</v>
      </c>
      <c r="I37" s="94"/>
      <c r="J37" s="95"/>
      <c r="K37" s="96" t="s">
        <v>85</v>
      </c>
    </row>
    <row r="38" ht="18" customHeight="1" spans="2:11">
      <c r="B38" s="25">
        <v>25</v>
      </c>
      <c r="C38" s="26"/>
      <c r="D38" s="58"/>
      <c r="E38" s="86" t="s">
        <v>74</v>
      </c>
      <c r="F38" s="87"/>
      <c r="G38" s="81">
        <f>14.39</f>
        <v>14.39</v>
      </c>
      <c r="H38" s="81">
        <f>14.39</f>
        <v>14.39</v>
      </c>
      <c r="I38" s="82"/>
      <c r="J38" s="83"/>
      <c r="K38" s="99" t="s">
        <v>86</v>
      </c>
    </row>
    <row r="39" ht="18" customHeight="1" spans="2:11">
      <c r="B39" s="25">
        <v>26</v>
      </c>
      <c r="C39" s="26"/>
      <c r="D39" s="58"/>
      <c r="E39" s="86" t="s">
        <v>74</v>
      </c>
      <c r="F39" s="87"/>
      <c r="G39" s="88">
        <v>26</v>
      </c>
      <c r="H39" s="88">
        <v>26</v>
      </c>
      <c r="I39" s="100"/>
      <c r="J39" s="101"/>
      <c r="K39" s="99" t="s">
        <v>86</v>
      </c>
    </row>
    <row r="40" ht="18" customHeight="1" spans="2:11">
      <c r="B40" s="25">
        <v>27</v>
      </c>
      <c r="C40" s="26"/>
      <c r="D40" s="58"/>
      <c r="E40" s="86" t="s">
        <v>74</v>
      </c>
      <c r="F40" s="87"/>
      <c r="G40" s="88">
        <v>32.6</v>
      </c>
      <c r="H40" s="88"/>
      <c r="I40" s="100">
        <v>32.6</v>
      </c>
      <c r="J40" s="101"/>
      <c r="K40" s="99" t="s">
        <v>86</v>
      </c>
    </row>
    <row r="41" ht="18" customHeight="1" spans="2:11">
      <c r="B41" s="25">
        <v>28</v>
      </c>
      <c r="C41" s="26"/>
      <c r="D41" s="58"/>
      <c r="E41" s="86" t="s">
        <v>74</v>
      </c>
      <c r="F41" s="87"/>
      <c r="G41" s="88">
        <v>30.1</v>
      </c>
      <c r="H41" s="88">
        <f>G41</f>
        <v>30.1</v>
      </c>
      <c r="I41" s="100"/>
      <c r="J41" s="101"/>
      <c r="K41" s="93" t="s">
        <v>87</v>
      </c>
    </row>
    <row r="42" ht="18" customHeight="1" spans="2:11">
      <c r="B42" s="25">
        <v>29</v>
      </c>
      <c r="C42" s="26"/>
      <c r="D42" s="58"/>
      <c r="E42" s="86" t="s">
        <v>74</v>
      </c>
      <c r="F42" s="87"/>
      <c r="G42" s="88">
        <v>53.7</v>
      </c>
      <c r="H42" s="88">
        <f>G42</f>
        <v>53.7</v>
      </c>
      <c r="I42" s="100"/>
      <c r="J42" s="101"/>
      <c r="K42" s="93" t="s">
        <v>87</v>
      </c>
    </row>
    <row r="43" ht="18" customHeight="1" spans="2:11">
      <c r="B43" s="25">
        <v>30</v>
      </c>
      <c r="C43" s="26"/>
      <c r="D43" s="58"/>
      <c r="E43" s="89" t="s">
        <v>74</v>
      </c>
      <c r="F43" s="90"/>
      <c r="G43" s="91">
        <f>468.5</f>
        <v>468.5</v>
      </c>
      <c r="H43" s="91">
        <f>468.5</f>
        <v>468.5</v>
      </c>
      <c r="I43" s="94"/>
      <c r="J43" s="95"/>
      <c r="K43" s="96" t="s">
        <v>88</v>
      </c>
    </row>
    <row r="44" ht="18" customHeight="1" spans="2:11">
      <c r="B44" s="25">
        <v>31</v>
      </c>
      <c r="C44" s="26"/>
      <c r="D44" s="58"/>
      <c r="E44" s="86" t="s">
        <v>74</v>
      </c>
      <c r="F44" s="87"/>
      <c r="G44" s="88">
        <v>82.9</v>
      </c>
      <c r="H44" s="88">
        <f>G44</f>
        <v>82.9</v>
      </c>
      <c r="I44" s="100"/>
      <c r="J44" s="101"/>
      <c r="K44" s="93" t="s">
        <v>89</v>
      </c>
    </row>
    <row r="45" ht="18" customHeight="1" spans="2:11">
      <c r="B45" s="25">
        <v>32</v>
      </c>
      <c r="C45" s="26"/>
      <c r="D45" s="58"/>
      <c r="E45" s="86" t="s">
        <v>74</v>
      </c>
      <c r="F45" s="87"/>
      <c r="G45" s="81">
        <v>14.3</v>
      </c>
      <c r="H45" s="81">
        <v>14.3</v>
      </c>
      <c r="I45" s="102"/>
      <c r="J45" s="103"/>
      <c r="K45" s="92" t="s">
        <v>90</v>
      </c>
    </row>
    <row r="46" ht="18" customHeight="1" spans="2:11">
      <c r="B46" s="25">
        <v>33</v>
      </c>
      <c r="C46" s="26"/>
      <c r="D46" s="58"/>
      <c r="E46" s="86" t="s">
        <v>74</v>
      </c>
      <c r="F46" s="87"/>
      <c r="G46" s="81">
        <f>41.36</f>
        <v>41.36</v>
      </c>
      <c r="H46" s="81"/>
      <c r="I46" s="104">
        <f>41.36</f>
        <v>41.36</v>
      </c>
      <c r="J46" s="105"/>
      <c r="K46" s="92" t="s">
        <v>91</v>
      </c>
    </row>
    <row r="47" ht="18" customHeight="1" spans="2:11">
      <c r="B47" s="25">
        <v>34</v>
      </c>
      <c r="C47" s="26"/>
      <c r="D47" s="58"/>
      <c r="E47" s="25" t="s">
        <v>74</v>
      </c>
      <c r="F47" s="26"/>
      <c r="G47" s="27">
        <v>11.4</v>
      </c>
      <c r="H47" s="27"/>
      <c r="I47" s="28">
        <v>11.4</v>
      </c>
      <c r="J47" s="39"/>
      <c r="K47" s="40" t="s">
        <v>92</v>
      </c>
    </row>
    <row r="48" ht="18" customHeight="1" spans="2:11">
      <c r="B48" s="25">
        <v>35</v>
      </c>
      <c r="C48" s="26"/>
      <c r="D48" s="58"/>
      <c r="E48" s="86" t="s">
        <v>74</v>
      </c>
      <c r="F48" s="87"/>
      <c r="G48" s="81">
        <v>34.8</v>
      </c>
      <c r="H48" s="81"/>
      <c r="I48" s="28">
        <v>34.8</v>
      </c>
      <c r="J48" s="39"/>
      <c r="K48" s="92" t="s">
        <v>92</v>
      </c>
    </row>
    <row r="49" ht="18" customHeight="1" spans="2:11">
      <c r="B49" s="25">
        <v>36</v>
      </c>
      <c r="C49" s="26"/>
      <c r="D49" s="58"/>
      <c r="E49" s="86" t="s">
        <v>74</v>
      </c>
      <c r="F49" s="87"/>
      <c r="G49" s="88">
        <v>41.02</v>
      </c>
      <c r="H49" s="88">
        <f>G49</f>
        <v>41.02</v>
      </c>
      <c r="I49" s="100"/>
      <c r="J49" s="101"/>
      <c r="K49" s="93" t="s">
        <v>93</v>
      </c>
    </row>
    <row r="50" ht="18" customHeight="1" spans="2:11">
      <c r="B50" s="25">
        <v>37</v>
      </c>
      <c r="C50" s="26"/>
      <c r="D50" s="58"/>
      <c r="E50" s="86" t="s">
        <v>74</v>
      </c>
      <c r="F50" s="87"/>
      <c r="G50" s="81">
        <v>37</v>
      </c>
      <c r="H50" s="81">
        <v>37</v>
      </c>
      <c r="I50" s="102"/>
      <c r="J50" s="103"/>
      <c r="K50" s="99" t="s">
        <v>94</v>
      </c>
    </row>
    <row r="51" ht="18" customHeight="1" spans="2:11">
      <c r="B51" s="25">
        <v>38</v>
      </c>
      <c r="C51" s="26"/>
      <c r="D51" s="58"/>
      <c r="E51" s="86" t="s">
        <v>74</v>
      </c>
      <c r="F51" s="87"/>
      <c r="G51" s="81">
        <v>41</v>
      </c>
      <c r="H51" s="81">
        <v>41</v>
      </c>
      <c r="I51" s="102"/>
      <c r="J51" s="103"/>
      <c r="K51" s="99" t="s">
        <v>94</v>
      </c>
    </row>
    <row r="52" ht="18" customHeight="1" spans="2:11">
      <c r="B52" s="25">
        <v>39</v>
      </c>
      <c r="C52" s="26"/>
      <c r="D52" s="58"/>
      <c r="E52" s="86" t="s">
        <v>74</v>
      </c>
      <c r="F52" s="87"/>
      <c r="G52" s="88">
        <v>17.4</v>
      </c>
      <c r="H52" s="88">
        <f>G52</f>
        <v>17.4</v>
      </c>
      <c r="I52" s="100"/>
      <c r="J52" s="101"/>
      <c r="K52" s="92" t="s">
        <v>94</v>
      </c>
    </row>
    <row r="53" ht="18" customHeight="1" spans="2:11">
      <c r="B53" s="25">
        <v>40</v>
      </c>
      <c r="C53" s="26"/>
      <c r="D53" s="58"/>
      <c r="E53" s="86" t="s">
        <v>74</v>
      </c>
      <c r="F53" s="87"/>
      <c r="G53" s="81">
        <v>33.62</v>
      </c>
      <c r="H53" s="81"/>
      <c r="I53" s="102">
        <v>33.62</v>
      </c>
      <c r="J53" s="103"/>
      <c r="K53" s="99" t="s">
        <v>95</v>
      </c>
    </row>
    <row r="54" ht="18" customHeight="1" spans="2:13">
      <c r="B54" s="25">
        <v>41</v>
      </c>
      <c r="C54" s="26"/>
      <c r="D54" s="58"/>
      <c r="E54" s="89" t="s">
        <v>74</v>
      </c>
      <c r="F54" s="90"/>
      <c r="G54" s="91">
        <f>236</f>
        <v>236</v>
      </c>
      <c r="H54" s="91">
        <f>236</f>
        <v>236</v>
      </c>
      <c r="I54" s="94"/>
      <c r="J54" s="95"/>
      <c r="K54" s="96" t="s">
        <v>96</v>
      </c>
      <c r="M54" s="106"/>
    </row>
    <row r="55" ht="18" customHeight="1" spans="2:13">
      <c r="B55" s="25">
        <v>42</v>
      </c>
      <c r="C55" s="26"/>
      <c r="D55" s="58"/>
      <c r="E55" s="86" t="s">
        <v>74</v>
      </c>
      <c r="F55" s="87"/>
      <c r="G55" s="81">
        <f>31.28</f>
        <v>31.28</v>
      </c>
      <c r="H55" s="81"/>
      <c r="I55" s="102">
        <f>31.28</f>
        <v>31.28</v>
      </c>
      <c r="J55" s="103"/>
      <c r="K55" s="99" t="s">
        <v>97</v>
      </c>
      <c r="M55" s="106"/>
    </row>
    <row r="56" ht="18" customHeight="1" spans="2:13">
      <c r="B56" s="25">
        <v>43</v>
      </c>
      <c r="C56" s="26"/>
      <c r="D56" s="85"/>
      <c r="E56" s="86" t="s">
        <v>74</v>
      </c>
      <c r="F56" s="87"/>
      <c r="G56" s="88">
        <v>20</v>
      </c>
      <c r="H56" s="88">
        <v>20</v>
      </c>
      <c r="I56" s="97"/>
      <c r="J56" s="98"/>
      <c r="K56" s="99" t="s">
        <v>97</v>
      </c>
      <c r="M56" s="106"/>
    </row>
    <row r="57" ht="18" customHeight="1" spans="2:13">
      <c r="B57" s="25">
        <v>44</v>
      </c>
      <c r="C57" s="26"/>
      <c r="D57" s="85"/>
      <c r="E57" s="86" t="s">
        <v>74</v>
      </c>
      <c r="F57" s="87"/>
      <c r="G57" s="88">
        <v>52.18</v>
      </c>
      <c r="H57" s="88">
        <f>G57</f>
        <v>52.18</v>
      </c>
      <c r="I57" s="100"/>
      <c r="J57" s="101"/>
      <c r="K57" s="93" t="s">
        <v>98</v>
      </c>
      <c r="M57" s="106"/>
    </row>
    <row r="58" ht="18" customHeight="1" spans="2:13">
      <c r="B58" s="25">
        <v>45</v>
      </c>
      <c r="C58" s="26"/>
      <c r="D58" s="85"/>
      <c r="E58" s="86" t="s">
        <v>74</v>
      </c>
      <c r="F58" s="87"/>
      <c r="G58" s="81">
        <v>84</v>
      </c>
      <c r="H58" s="81">
        <v>84</v>
      </c>
      <c r="I58" s="102"/>
      <c r="J58" s="103"/>
      <c r="K58" s="99" t="s">
        <v>99</v>
      </c>
      <c r="M58" s="106"/>
    </row>
    <row r="59" ht="18" customHeight="1" spans="2:11">
      <c r="B59" s="25">
        <v>46</v>
      </c>
      <c r="C59" s="26"/>
      <c r="D59" s="59" t="s">
        <v>40</v>
      </c>
      <c r="E59" s="65"/>
      <c r="F59" s="65"/>
      <c r="G59" s="27">
        <v>0</v>
      </c>
      <c r="H59" s="27"/>
      <c r="I59" s="71"/>
      <c r="J59" s="72"/>
      <c r="K59" s="73"/>
    </row>
    <row r="60" ht="18" customHeight="1" spans="2:11">
      <c r="B60" s="25">
        <v>47</v>
      </c>
      <c r="C60" s="26"/>
      <c r="D60" s="60"/>
      <c r="E60" s="65"/>
      <c r="F60" s="65"/>
      <c r="G60" s="27">
        <v>0</v>
      </c>
      <c r="H60" s="27"/>
      <c r="I60" s="71"/>
      <c r="J60" s="72"/>
      <c r="K60" s="73"/>
    </row>
    <row r="61" ht="18" customHeight="1" spans="2:11">
      <c r="B61" s="56" t="s">
        <v>42</v>
      </c>
      <c r="C61" s="61"/>
      <c r="D61" s="61"/>
      <c r="E61" s="61"/>
      <c r="F61" s="57"/>
      <c r="G61" s="66">
        <f>SUM(G14:G60)</f>
        <v>3430.86</v>
      </c>
      <c r="H61" s="66">
        <f>SUM(H14:H60)</f>
        <v>3149.91</v>
      </c>
      <c r="I61" s="75">
        <f>SUM(I14:J60)</f>
        <v>280.95</v>
      </c>
      <c r="J61" s="76"/>
      <c r="K61" s="77"/>
    </row>
    <row r="62" ht="18" customHeight="1" spans="2:11">
      <c r="B62" s="52"/>
      <c r="C62" s="52"/>
      <c r="D62" s="52"/>
      <c r="E62" s="52"/>
      <c r="F62" s="52"/>
      <c r="G62" s="52"/>
      <c r="H62" s="52"/>
      <c r="I62" s="52"/>
      <c r="J62" s="78"/>
      <c r="K62" s="52"/>
    </row>
    <row r="63" ht="18" customHeight="1" spans="2:11">
      <c r="B63" s="62" t="s">
        <v>63</v>
      </c>
      <c r="C63" s="62"/>
      <c r="D63" s="62"/>
      <c r="E63" s="62"/>
      <c r="F63" s="62"/>
      <c r="G63" s="62" t="s">
        <v>100</v>
      </c>
      <c r="H63" s="62"/>
      <c r="I63" s="62"/>
      <c r="J63" s="62"/>
      <c r="K63" s="62" t="s">
        <v>101</v>
      </c>
    </row>
    <row r="64" ht="18" customHeight="1" spans="2:11">
      <c r="B64" s="63">
        <f>H61</f>
        <v>3149.91</v>
      </c>
      <c r="C64" s="63"/>
      <c r="D64" s="63"/>
      <c r="E64" s="63"/>
      <c r="F64" s="63"/>
      <c r="G64" s="63">
        <f>I61</f>
        <v>280.95</v>
      </c>
      <c r="H64" s="63"/>
      <c r="I64" s="63"/>
      <c r="J64" s="63"/>
      <c r="K64" s="79">
        <f>SUM(B64:J64)</f>
        <v>3430.86</v>
      </c>
    </row>
    <row r="65" spans="2:11">
      <c r="B65" s="52"/>
      <c r="C65" s="52"/>
      <c r="D65" s="52"/>
      <c r="E65" s="52"/>
      <c r="F65" s="52"/>
      <c r="G65" s="52"/>
      <c r="H65" s="52"/>
      <c r="I65" s="52"/>
      <c r="J65" s="52"/>
      <c r="K65" s="52"/>
    </row>
    <row r="66" spans="2:11">
      <c r="B66" s="52" t="s">
        <v>102</v>
      </c>
      <c r="C66" s="52"/>
      <c r="D66" s="52"/>
      <c r="E66" s="52"/>
      <c r="F66" s="52" t="s">
        <v>103</v>
      </c>
      <c r="G66" s="52" t="s">
        <v>104</v>
      </c>
      <c r="H66" s="52"/>
      <c r="I66" s="52"/>
      <c r="J66" s="52" t="s">
        <v>105</v>
      </c>
      <c r="K66" s="52"/>
    </row>
    <row r="71" spans="7:7">
      <c r="G71" s="106"/>
    </row>
    <row r="72" spans="7:7">
      <c r="G72" s="106"/>
    </row>
    <row r="73" spans="7:7">
      <c r="G73" s="106"/>
    </row>
    <row r="74" spans="7:7">
      <c r="G74" s="106"/>
    </row>
  </sheetData>
  <mergeCells count="15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B21:C21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B38:C38"/>
    <mergeCell ref="E38:F38"/>
    <mergeCell ref="B39:C39"/>
    <mergeCell ref="E39:F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C52"/>
    <mergeCell ref="E52:F52"/>
    <mergeCell ref="I52:J52"/>
    <mergeCell ref="B53:C53"/>
    <mergeCell ref="E53:F53"/>
    <mergeCell ref="I53:J53"/>
    <mergeCell ref="B54:C54"/>
    <mergeCell ref="E54:F54"/>
    <mergeCell ref="B55:C55"/>
    <mergeCell ref="E55:F55"/>
    <mergeCell ref="I55:J55"/>
    <mergeCell ref="B56:C56"/>
    <mergeCell ref="E56:F56"/>
    <mergeCell ref="I56:J56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C60"/>
    <mergeCell ref="E60:F60"/>
    <mergeCell ref="I60:J60"/>
    <mergeCell ref="B61:F61"/>
    <mergeCell ref="I61:J61"/>
    <mergeCell ref="B63:F63"/>
    <mergeCell ref="G63:J63"/>
    <mergeCell ref="B64:F64"/>
    <mergeCell ref="G64:J64"/>
    <mergeCell ref="D14:D55"/>
    <mergeCell ref="D59:D60"/>
  </mergeCells>
  <pageMargins left="0.7" right="0.7" top="0.75" bottom="0.75" header="0.3" footer="0.3"/>
  <pageSetup paperSize="9" scale="62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9"/>
  <sheetViews>
    <sheetView zoomScale="136" zoomScaleNormal="136" topLeftCell="A3" workbookViewId="0">
      <selection activeCell="F8" sqref="F8:G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</cols>
  <sheetData>
    <row r="1" spans="2:11">
      <c r="B1" s="46"/>
      <c r="C1" s="46"/>
      <c r="D1" s="46"/>
      <c r="E1" s="46"/>
      <c r="F1" s="46"/>
      <c r="G1" s="46"/>
      <c r="H1" s="46"/>
      <c r="I1" s="46"/>
      <c r="J1" s="46"/>
      <c r="K1" s="46"/>
    </row>
    <row r="5" ht="20.4" spans="2:11">
      <c r="B5" s="47" t="s">
        <v>48</v>
      </c>
      <c r="C5" s="47"/>
      <c r="D5" s="47"/>
      <c r="E5" s="47"/>
      <c r="F5" s="47"/>
      <c r="G5" s="47"/>
      <c r="H5" s="47"/>
      <c r="I5" s="47"/>
      <c r="J5" s="47"/>
      <c r="K5" s="47"/>
    </row>
    <row r="6" spans="2:11">
      <c r="B6" s="48"/>
      <c r="C6" s="48"/>
      <c r="D6" s="48"/>
      <c r="E6" s="48"/>
      <c r="F6" s="48"/>
      <c r="G6" s="48"/>
      <c r="H6" s="48"/>
      <c r="I6" s="48"/>
      <c r="J6" s="48"/>
      <c r="K6" s="67"/>
    </row>
    <row r="7" ht="18.75" customHeight="1" spans="2:11">
      <c r="B7" s="49"/>
      <c r="C7" s="50"/>
      <c r="D7" s="50"/>
      <c r="E7" s="50"/>
      <c r="F7" s="50"/>
      <c r="G7" s="50"/>
      <c r="H7" s="50"/>
      <c r="I7" s="50"/>
      <c r="J7" s="50"/>
      <c r="K7" s="68"/>
    </row>
    <row r="8" ht="18.75" customHeight="1" spans="2:11">
      <c r="B8" s="51"/>
      <c r="C8" s="52"/>
      <c r="D8" s="53" t="s">
        <v>49</v>
      </c>
      <c r="E8" s="53"/>
      <c r="F8" s="64" t="s">
        <v>106</v>
      </c>
      <c r="G8" s="64"/>
      <c r="H8" s="53" t="s">
        <v>51</v>
      </c>
      <c r="I8" s="52"/>
      <c r="J8" s="64" t="s">
        <v>52</v>
      </c>
      <c r="K8" s="69"/>
    </row>
    <row r="9" ht="18.75" customHeight="1" spans="2:11">
      <c r="B9" s="51"/>
      <c r="C9" s="52"/>
      <c r="D9" s="53" t="s">
        <v>53</v>
      </c>
      <c r="E9" s="53"/>
      <c r="F9" s="64" t="s">
        <v>54</v>
      </c>
      <c r="G9" s="64"/>
      <c r="H9" s="53" t="s">
        <v>55</v>
      </c>
      <c r="I9" s="52"/>
      <c r="J9" s="152" t="s">
        <v>56</v>
      </c>
      <c r="K9" s="69"/>
    </row>
    <row r="10" ht="18.75" customHeight="1" spans="2:11">
      <c r="B10" s="51"/>
      <c r="C10" s="52"/>
      <c r="D10" s="53" t="s">
        <v>57</v>
      </c>
      <c r="E10" s="53"/>
      <c r="F10" s="64" t="s">
        <v>58</v>
      </c>
      <c r="G10" s="64"/>
      <c r="H10" s="53" t="s">
        <v>1</v>
      </c>
      <c r="I10" s="52"/>
      <c r="J10" s="64"/>
      <c r="K10" s="69"/>
    </row>
    <row r="11" ht="18.75" customHeight="1" spans="2:11">
      <c r="B11" s="54"/>
      <c r="C11" s="55"/>
      <c r="D11" s="55"/>
      <c r="E11" s="55"/>
      <c r="F11" s="55"/>
      <c r="G11" s="55"/>
      <c r="H11" s="55"/>
      <c r="I11" s="55"/>
      <c r="J11" s="55"/>
      <c r="K11" s="70"/>
    </row>
    <row r="12" spans="2:11"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2:11">
      <c r="B13" s="56" t="s">
        <v>2</v>
      </c>
      <c r="C13" s="57"/>
      <c r="D13" s="56" t="s">
        <v>60</v>
      </c>
      <c r="E13" s="56" t="s">
        <v>61</v>
      </c>
      <c r="F13" s="57"/>
      <c r="G13" s="62" t="s">
        <v>62</v>
      </c>
      <c r="H13" s="57" t="s">
        <v>63</v>
      </c>
      <c r="I13" s="56" t="s">
        <v>64</v>
      </c>
      <c r="J13" s="57"/>
      <c r="K13" s="62" t="s">
        <v>65</v>
      </c>
    </row>
    <row r="14" ht="18" customHeight="1" spans="2:11">
      <c r="B14" s="25">
        <v>1</v>
      </c>
      <c r="C14" s="26"/>
      <c r="D14" s="59" t="s">
        <v>66</v>
      </c>
      <c r="E14" s="25" t="s">
        <v>67</v>
      </c>
      <c r="F14" s="26"/>
      <c r="G14" s="27">
        <f>43+42</f>
        <v>85</v>
      </c>
      <c r="H14" s="27">
        <v>85</v>
      </c>
      <c r="I14" s="71"/>
      <c r="J14" s="72"/>
      <c r="K14" s="73" t="s">
        <v>68</v>
      </c>
    </row>
    <row r="15" ht="18" customHeight="1" spans="2:11">
      <c r="B15" s="25">
        <v>2</v>
      </c>
      <c r="C15" s="26"/>
      <c r="D15" s="58"/>
      <c r="E15" s="65" t="s">
        <v>69</v>
      </c>
      <c r="F15" s="65"/>
      <c r="G15" s="27">
        <f>105.12+65.8</f>
        <v>170.92</v>
      </c>
      <c r="H15" s="27">
        <f>105.12+65.8</f>
        <v>170.92</v>
      </c>
      <c r="I15" s="71"/>
      <c r="J15" s="72"/>
      <c r="K15" s="73" t="s">
        <v>70</v>
      </c>
    </row>
    <row r="16" ht="18" customHeight="1" spans="2:11">
      <c r="B16" s="25">
        <v>9</v>
      </c>
      <c r="C16" s="26"/>
      <c r="D16" s="58"/>
      <c r="E16" s="25" t="s">
        <v>74</v>
      </c>
      <c r="F16" s="26"/>
      <c r="G16" s="27">
        <f>371.5/2</f>
        <v>185.75</v>
      </c>
      <c r="H16" s="28"/>
      <c r="I16" s="38"/>
      <c r="J16" s="39"/>
      <c r="K16" s="74" t="s">
        <v>107</v>
      </c>
    </row>
    <row r="17" ht="18" customHeight="1" spans="2:11">
      <c r="B17" s="25">
        <v>11</v>
      </c>
      <c r="C17" s="26"/>
      <c r="D17" s="58"/>
      <c r="E17" s="25" t="s">
        <v>74</v>
      </c>
      <c r="F17" s="26"/>
      <c r="G17" s="27">
        <f>468.5/3</f>
        <v>156.166666666667</v>
      </c>
      <c r="H17" s="28"/>
      <c r="I17" s="38"/>
      <c r="J17" s="39"/>
      <c r="K17" s="74" t="s">
        <v>108</v>
      </c>
    </row>
    <row r="18" ht="18" customHeight="1" spans="2:11">
      <c r="B18" s="25">
        <v>12</v>
      </c>
      <c r="C18" s="26"/>
      <c r="D18" s="58"/>
      <c r="E18" s="25" t="s">
        <v>74</v>
      </c>
      <c r="F18" s="26"/>
      <c r="G18" s="27">
        <f>41.36</f>
        <v>41.36</v>
      </c>
      <c r="H18" s="27"/>
      <c r="I18" s="28">
        <f>41.36</f>
        <v>41.36</v>
      </c>
      <c r="J18" s="39"/>
      <c r="K18" s="74" t="s">
        <v>91</v>
      </c>
    </row>
    <row r="19" ht="18" customHeight="1" spans="2:11">
      <c r="B19" s="25">
        <v>13</v>
      </c>
      <c r="C19" s="26"/>
      <c r="D19" s="58"/>
      <c r="E19" s="25" t="s">
        <v>74</v>
      </c>
      <c r="F19" s="26"/>
      <c r="G19" s="27">
        <f>37+41</f>
        <v>78</v>
      </c>
      <c r="H19" s="27">
        <f>37+41</f>
        <v>78</v>
      </c>
      <c r="I19" s="71"/>
      <c r="J19" s="72"/>
      <c r="K19" s="74" t="s">
        <v>94</v>
      </c>
    </row>
    <row r="20" ht="18" customHeight="1" spans="2:11">
      <c r="B20" s="25"/>
      <c r="C20" s="26"/>
      <c r="D20" s="58"/>
      <c r="E20" s="14" t="s">
        <v>74</v>
      </c>
      <c r="F20" s="15"/>
      <c r="G20" s="23">
        <v>17.4</v>
      </c>
      <c r="H20" s="23">
        <f>G20</f>
        <v>17.4</v>
      </c>
      <c r="I20" s="35"/>
      <c r="J20" s="36"/>
      <c r="K20" s="40" t="s">
        <v>94</v>
      </c>
    </row>
    <row r="21" ht="18" customHeight="1" spans="2:11">
      <c r="B21" s="25">
        <v>14</v>
      </c>
      <c r="C21" s="26"/>
      <c r="D21" s="58"/>
      <c r="E21" s="25" t="s">
        <v>74</v>
      </c>
      <c r="F21" s="26"/>
      <c r="G21" s="27">
        <f>236/3</f>
        <v>78.6666666666667</v>
      </c>
      <c r="H21" s="28"/>
      <c r="I21" s="38"/>
      <c r="J21" s="39"/>
      <c r="K21" s="74" t="s">
        <v>109</v>
      </c>
    </row>
    <row r="22" ht="18" customHeight="1" spans="2:11">
      <c r="B22" s="25">
        <v>16</v>
      </c>
      <c r="C22" s="26"/>
      <c r="D22" s="59" t="s">
        <v>40</v>
      </c>
      <c r="E22" s="65"/>
      <c r="F22" s="65"/>
      <c r="G22" s="27">
        <v>0</v>
      </c>
      <c r="H22" s="27"/>
      <c r="I22" s="71"/>
      <c r="J22" s="72"/>
      <c r="K22" s="73"/>
    </row>
    <row r="23" ht="18" customHeight="1" spans="2:11">
      <c r="B23" s="25">
        <v>18</v>
      </c>
      <c r="C23" s="26"/>
      <c r="D23" s="60"/>
      <c r="E23" s="65"/>
      <c r="F23" s="65"/>
      <c r="G23" s="27">
        <v>0</v>
      </c>
      <c r="H23" s="27"/>
      <c r="I23" s="71"/>
      <c r="J23" s="72"/>
      <c r="K23" s="73"/>
    </row>
    <row r="24" ht="18" customHeight="1" spans="2:11">
      <c r="B24" s="56" t="s">
        <v>42</v>
      </c>
      <c r="C24" s="61"/>
      <c r="D24" s="61"/>
      <c r="E24" s="61"/>
      <c r="F24" s="57"/>
      <c r="G24" s="66">
        <f>SUM(G14:G23)</f>
        <v>813.263333333333</v>
      </c>
      <c r="H24" s="66">
        <f>SUM(H14:H23)</f>
        <v>351.32</v>
      </c>
      <c r="I24" s="75">
        <f>SUM(I14:J23)</f>
        <v>41.36</v>
      </c>
      <c r="J24" s="76"/>
      <c r="K24" s="77"/>
    </row>
    <row r="25" ht="18" customHeight="1" spans="2:11">
      <c r="B25" s="52"/>
      <c r="C25" s="52"/>
      <c r="D25" s="52"/>
      <c r="E25" s="52"/>
      <c r="F25" s="52"/>
      <c r="G25" s="52"/>
      <c r="H25" s="52"/>
      <c r="I25" s="52"/>
      <c r="J25" s="78"/>
      <c r="K25" s="52"/>
    </row>
    <row r="26" ht="18" customHeight="1" spans="2:11">
      <c r="B26" s="62" t="s">
        <v>63</v>
      </c>
      <c r="C26" s="62"/>
      <c r="D26" s="62"/>
      <c r="E26" s="62"/>
      <c r="F26" s="62"/>
      <c r="G26" s="62" t="s">
        <v>100</v>
      </c>
      <c r="H26" s="62"/>
      <c r="I26" s="62"/>
      <c r="J26" s="62"/>
      <c r="K26" s="62" t="s">
        <v>101</v>
      </c>
    </row>
    <row r="27" ht="18" customHeight="1" spans="2:11">
      <c r="B27" s="63">
        <f>H24</f>
        <v>351.32</v>
      </c>
      <c r="C27" s="63"/>
      <c r="D27" s="63"/>
      <c r="E27" s="63"/>
      <c r="F27" s="63"/>
      <c r="G27" s="63">
        <f>I24</f>
        <v>41.36</v>
      </c>
      <c r="H27" s="63"/>
      <c r="I27" s="63"/>
      <c r="J27" s="63"/>
      <c r="K27" s="79">
        <f>SUM(B27:J27)</f>
        <v>392.68</v>
      </c>
    </row>
    <row r="28" spans="2:11">
      <c r="B28" s="52"/>
      <c r="C28" s="52"/>
      <c r="D28" s="52"/>
      <c r="E28" s="52"/>
      <c r="F28" s="52"/>
      <c r="G28" s="52"/>
      <c r="H28" s="52"/>
      <c r="I28" s="52"/>
      <c r="J28" s="52"/>
      <c r="K28" s="52"/>
    </row>
    <row r="29" spans="2:11">
      <c r="B29" s="52" t="s">
        <v>102</v>
      </c>
      <c r="C29" s="52"/>
      <c r="D29" s="52"/>
      <c r="E29" s="52"/>
      <c r="F29" s="52" t="s">
        <v>103</v>
      </c>
      <c r="G29" s="52" t="s">
        <v>104</v>
      </c>
      <c r="H29" s="52"/>
      <c r="I29" s="52"/>
      <c r="J29" s="52" t="s">
        <v>105</v>
      </c>
      <c r="K29" s="52"/>
    </row>
  </sheetData>
  <mergeCells count="4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H16:J16"/>
    <mergeCell ref="B17:C17"/>
    <mergeCell ref="E17:F17"/>
    <mergeCell ref="H17:J17"/>
    <mergeCell ref="B18:C18"/>
    <mergeCell ref="E18:F18"/>
    <mergeCell ref="I18:J18"/>
    <mergeCell ref="B19:C19"/>
    <mergeCell ref="E19:F19"/>
    <mergeCell ref="E20:F20"/>
    <mergeCell ref="I20:J20"/>
    <mergeCell ref="B21:C21"/>
    <mergeCell ref="E21:F21"/>
    <mergeCell ref="H21:J21"/>
    <mergeCell ref="B22:C22"/>
    <mergeCell ref="E22:F22"/>
    <mergeCell ref="I22:J22"/>
    <mergeCell ref="B23:C23"/>
    <mergeCell ref="E23:F23"/>
    <mergeCell ref="I23:J23"/>
    <mergeCell ref="B24:F24"/>
    <mergeCell ref="I24:J24"/>
    <mergeCell ref="B26:F26"/>
    <mergeCell ref="G26:J26"/>
    <mergeCell ref="B27:F27"/>
    <mergeCell ref="G27:J27"/>
    <mergeCell ref="D14:D21"/>
    <mergeCell ref="D22:D2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7"/>
  <sheetViews>
    <sheetView zoomScale="136" zoomScaleNormal="136" topLeftCell="A5" workbookViewId="0">
      <selection activeCell="F8" sqref="F8:G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</cols>
  <sheetData>
    <row r="1" spans="2:11">
      <c r="B1" s="46"/>
      <c r="C1" s="46"/>
      <c r="D1" s="46"/>
      <c r="E1" s="46"/>
      <c r="F1" s="46"/>
      <c r="G1" s="46"/>
      <c r="H1" s="46"/>
      <c r="I1" s="46"/>
      <c r="J1" s="46"/>
      <c r="K1" s="46"/>
    </row>
    <row r="5" ht="20.4" spans="2:11">
      <c r="B5" s="47" t="s">
        <v>48</v>
      </c>
      <c r="C5" s="47"/>
      <c r="D5" s="47"/>
      <c r="E5" s="47"/>
      <c r="F5" s="47"/>
      <c r="G5" s="47"/>
      <c r="H5" s="47"/>
      <c r="I5" s="47"/>
      <c r="J5" s="47"/>
      <c r="K5" s="47"/>
    </row>
    <row r="6" spans="2:11">
      <c r="B6" s="48"/>
      <c r="C6" s="48"/>
      <c r="D6" s="48"/>
      <c r="E6" s="48"/>
      <c r="F6" s="48"/>
      <c r="G6" s="48"/>
      <c r="H6" s="48"/>
      <c r="I6" s="48"/>
      <c r="J6" s="48"/>
      <c r="K6" s="67"/>
    </row>
    <row r="7" ht="18.75" customHeight="1" spans="2:11">
      <c r="B7" s="49"/>
      <c r="C7" s="50"/>
      <c r="D7" s="50"/>
      <c r="E7" s="50"/>
      <c r="F7" s="50"/>
      <c r="G7" s="50"/>
      <c r="H7" s="50"/>
      <c r="I7" s="50"/>
      <c r="J7" s="50"/>
      <c r="K7" s="68"/>
    </row>
    <row r="8" ht="18.75" customHeight="1" spans="2:11">
      <c r="B8" s="51"/>
      <c r="C8" s="52"/>
      <c r="D8" s="53" t="s">
        <v>49</v>
      </c>
      <c r="E8" s="53"/>
      <c r="F8" s="64" t="s">
        <v>110</v>
      </c>
      <c r="G8" s="64"/>
      <c r="H8" s="53" t="s">
        <v>51</v>
      </c>
      <c r="I8" s="52"/>
      <c r="J8" s="64" t="s">
        <v>52</v>
      </c>
      <c r="K8" s="69"/>
    </row>
    <row r="9" ht="18.75" customHeight="1" spans="2:11">
      <c r="B9" s="51"/>
      <c r="C9" s="52"/>
      <c r="D9" s="53" t="s">
        <v>53</v>
      </c>
      <c r="E9" s="53"/>
      <c r="F9" s="64" t="s">
        <v>54</v>
      </c>
      <c r="G9" s="64"/>
      <c r="H9" s="53" t="s">
        <v>55</v>
      </c>
      <c r="I9" s="52"/>
      <c r="J9" s="152" t="s">
        <v>56</v>
      </c>
      <c r="K9" s="69"/>
    </row>
    <row r="10" ht="18.75" customHeight="1" spans="2:11">
      <c r="B10" s="51"/>
      <c r="C10" s="52"/>
      <c r="D10" s="53" t="s">
        <v>57</v>
      </c>
      <c r="E10" s="53"/>
      <c r="F10" s="64" t="s">
        <v>58</v>
      </c>
      <c r="G10" s="64"/>
      <c r="H10" s="53" t="s">
        <v>1</v>
      </c>
      <c r="I10" s="52"/>
      <c r="J10" s="64"/>
      <c r="K10" s="69"/>
    </row>
    <row r="11" ht="18.75" customHeight="1" spans="2:11">
      <c r="B11" s="54"/>
      <c r="C11" s="55"/>
      <c r="D11" s="55"/>
      <c r="E11" s="55"/>
      <c r="F11" s="55"/>
      <c r="G11" s="55"/>
      <c r="H11" s="55"/>
      <c r="I11" s="55"/>
      <c r="J11" s="55"/>
      <c r="K11" s="70"/>
    </row>
    <row r="12" spans="2:11"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2:11">
      <c r="B13" s="56" t="s">
        <v>2</v>
      </c>
      <c r="C13" s="57"/>
      <c r="D13" s="56" t="s">
        <v>60</v>
      </c>
      <c r="E13" s="56" t="s">
        <v>61</v>
      </c>
      <c r="F13" s="57"/>
      <c r="G13" s="62" t="s">
        <v>62</v>
      </c>
      <c r="H13" s="57" t="s">
        <v>63</v>
      </c>
      <c r="I13" s="56" t="s">
        <v>64</v>
      </c>
      <c r="J13" s="57"/>
      <c r="K13" s="62" t="s">
        <v>65</v>
      </c>
    </row>
    <row r="14" ht="18" customHeight="1" spans="2:11">
      <c r="B14" s="25">
        <v>4</v>
      </c>
      <c r="C14" s="26"/>
      <c r="D14" s="58"/>
      <c r="E14" s="80" t="s">
        <v>69</v>
      </c>
      <c r="F14" s="80"/>
      <c r="G14" s="81">
        <v>59.86</v>
      </c>
      <c r="H14" s="81"/>
      <c r="I14" s="82"/>
      <c r="J14" s="83"/>
      <c r="K14" s="84" t="s">
        <v>72</v>
      </c>
    </row>
    <row r="15" ht="18" customHeight="1" spans="2:11">
      <c r="B15" s="25">
        <v>11</v>
      </c>
      <c r="C15" s="26"/>
      <c r="D15" s="58"/>
      <c r="E15" s="25" t="s">
        <v>74</v>
      </c>
      <c r="F15" s="26"/>
      <c r="G15" s="27">
        <f>468.5/3</f>
        <v>156.166666666667</v>
      </c>
      <c r="H15" s="28"/>
      <c r="I15" s="38"/>
      <c r="J15" s="39"/>
      <c r="K15" s="74" t="s">
        <v>111</v>
      </c>
    </row>
    <row r="16" ht="18" customHeight="1" spans="2:11">
      <c r="B16" s="25"/>
      <c r="C16" s="26"/>
      <c r="D16" s="58"/>
      <c r="E16" s="25" t="s">
        <v>74</v>
      </c>
      <c r="F16" s="26"/>
      <c r="G16" s="27">
        <v>34.8</v>
      </c>
      <c r="H16" s="27">
        <v>34.8</v>
      </c>
      <c r="I16" s="71"/>
      <c r="J16" s="72"/>
      <c r="K16" s="40" t="s">
        <v>92</v>
      </c>
    </row>
    <row r="17" ht="18" customHeight="1" spans="2:11">
      <c r="B17" s="25"/>
      <c r="C17" s="26"/>
      <c r="D17" s="58"/>
      <c r="E17" s="25" t="s">
        <v>74</v>
      </c>
      <c r="F17" s="26"/>
      <c r="G17" s="27">
        <f>33.62</f>
        <v>33.62</v>
      </c>
      <c r="H17" s="27"/>
      <c r="I17" s="71"/>
      <c r="J17" s="27">
        <f>33.62</f>
        <v>33.62</v>
      </c>
      <c r="K17" s="40" t="s">
        <v>95</v>
      </c>
    </row>
    <row r="18" ht="18" customHeight="1" spans="2:11">
      <c r="B18" s="25">
        <v>14</v>
      </c>
      <c r="C18" s="26"/>
      <c r="D18" s="58"/>
      <c r="E18" s="25" t="s">
        <v>74</v>
      </c>
      <c r="F18" s="26"/>
      <c r="G18" s="27">
        <f>236/3</f>
        <v>78.6666666666667</v>
      </c>
      <c r="H18" s="28"/>
      <c r="I18" s="38"/>
      <c r="J18" s="39"/>
      <c r="K18" s="74" t="s">
        <v>112</v>
      </c>
    </row>
    <row r="19" ht="18" customHeight="1" spans="2:11">
      <c r="B19" s="25">
        <v>15</v>
      </c>
      <c r="C19" s="26"/>
      <c r="D19" s="58"/>
      <c r="E19" s="25" t="s">
        <v>74</v>
      </c>
      <c r="F19" s="26"/>
      <c r="G19" s="27">
        <f>84</f>
        <v>84</v>
      </c>
      <c r="H19" s="27">
        <f>84</f>
        <v>84</v>
      </c>
      <c r="I19" s="71"/>
      <c r="J19" s="72"/>
      <c r="K19" s="74" t="s">
        <v>99</v>
      </c>
    </row>
    <row r="20" ht="18" customHeight="1" spans="2:11">
      <c r="B20" s="25">
        <v>16</v>
      </c>
      <c r="C20" s="26"/>
      <c r="D20" s="59" t="s">
        <v>40</v>
      </c>
      <c r="E20" s="65"/>
      <c r="F20" s="65"/>
      <c r="G20" s="27">
        <v>0</v>
      </c>
      <c r="H20" s="27"/>
      <c r="I20" s="71"/>
      <c r="J20" s="72"/>
      <c r="K20" s="73"/>
    </row>
    <row r="21" ht="18" customHeight="1" spans="2:11">
      <c r="B21" s="25">
        <v>18</v>
      </c>
      <c r="C21" s="26"/>
      <c r="D21" s="60"/>
      <c r="E21" s="65"/>
      <c r="F21" s="65"/>
      <c r="G21" s="27">
        <v>0</v>
      </c>
      <c r="H21" s="27"/>
      <c r="I21" s="71"/>
      <c r="J21" s="72"/>
      <c r="K21" s="73"/>
    </row>
    <row r="22" ht="18" customHeight="1" spans="2:11">
      <c r="B22" s="56" t="s">
        <v>42</v>
      </c>
      <c r="C22" s="61"/>
      <c r="D22" s="61"/>
      <c r="E22" s="61"/>
      <c r="F22" s="57"/>
      <c r="G22" s="66">
        <f>SUM(G14:G21)</f>
        <v>447.113333333333</v>
      </c>
      <c r="H22" s="66">
        <f>SUM(H14:H21)</f>
        <v>118.8</v>
      </c>
      <c r="I22" s="75">
        <f>SUM(I14:J21)</f>
        <v>33.62</v>
      </c>
      <c r="J22" s="76"/>
      <c r="K22" s="77"/>
    </row>
    <row r="23" ht="18" customHeight="1" spans="2:11">
      <c r="B23" s="52"/>
      <c r="C23" s="52"/>
      <c r="D23" s="52"/>
      <c r="E23" s="52"/>
      <c r="F23" s="52"/>
      <c r="G23" s="52"/>
      <c r="H23" s="52"/>
      <c r="I23" s="52"/>
      <c r="J23" s="78"/>
      <c r="K23" s="52"/>
    </row>
    <row r="24" ht="18" customHeight="1" spans="2:11">
      <c r="B24" s="62" t="s">
        <v>63</v>
      </c>
      <c r="C24" s="62"/>
      <c r="D24" s="62"/>
      <c r="E24" s="62"/>
      <c r="F24" s="62"/>
      <c r="G24" s="62" t="s">
        <v>100</v>
      </c>
      <c r="H24" s="62"/>
      <c r="I24" s="62"/>
      <c r="J24" s="62"/>
      <c r="K24" s="62" t="s">
        <v>101</v>
      </c>
    </row>
    <row r="25" ht="18" customHeight="1" spans="2:11">
      <c r="B25" s="63">
        <f>H22</f>
        <v>118.8</v>
      </c>
      <c r="C25" s="63"/>
      <c r="D25" s="63"/>
      <c r="E25" s="63"/>
      <c r="F25" s="63"/>
      <c r="G25" s="63">
        <f>I22</f>
        <v>33.62</v>
      </c>
      <c r="H25" s="63"/>
      <c r="I25" s="63"/>
      <c r="J25" s="63"/>
      <c r="K25" s="79">
        <f>SUM(B25:J25)</f>
        <v>152.42</v>
      </c>
    </row>
    <row r="26" spans="2:11"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7" spans="2:11">
      <c r="B27" s="52" t="s">
        <v>102</v>
      </c>
      <c r="C27" s="52"/>
      <c r="D27" s="52"/>
      <c r="E27" s="52"/>
      <c r="F27" s="52" t="s">
        <v>103</v>
      </c>
      <c r="G27" s="52" t="s">
        <v>104</v>
      </c>
      <c r="H27" s="52"/>
      <c r="I27" s="52"/>
      <c r="J27" s="52" t="s">
        <v>105</v>
      </c>
      <c r="K27" s="5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B15:C15"/>
    <mergeCell ref="E15:F15"/>
    <mergeCell ref="H15:J15"/>
    <mergeCell ref="E16:F16"/>
    <mergeCell ref="E17:F17"/>
    <mergeCell ref="B18:C18"/>
    <mergeCell ref="E18:F18"/>
    <mergeCell ref="H18:J18"/>
    <mergeCell ref="B19:C19"/>
    <mergeCell ref="E19:F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9"/>
    <mergeCell ref="D20:D21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5"/>
  <sheetViews>
    <sheetView zoomScale="136" zoomScaleNormal="136" topLeftCell="A4" workbookViewId="0">
      <selection activeCell="G16" sqref="G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46"/>
      <c r="C1" s="46"/>
      <c r="D1" s="46"/>
      <c r="E1" s="46"/>
      <c r="F1" s="46"/>
      <c r="G1" s="46"/>
      <c r="H1" s="46"/>
      <c r="I1" s="46"/>
      <c r="J1" s="46"/>
      <c r="K1" s="46"/>
    </row>
    <row r="5" ht="20.4" spans="2:11">
      <c r="B5" s="47" t="s">
        <v>48</v>
      </c>
      <c r="C5" s="47"/>
      <c r="D5" s="47"/>
      <c r="E5" s="47"/>
      <c r="F5" s="47"/>
      <c r="G5" s="47"/>
      <c r="H5" s="47"/>
      <c r="I5" s="47"/>
      <c r="J5" s="47"/>
      <c r="K5" s="47"/>
    </row>
    <row r="6" spans="2:11">
      <c r="B6" s="48"/>
      <c r="C6" s="48"/>
      <c r="D6" s="48"/>
      <c r="E6" s="48"/>
      <c r="F6" s="48"/>
      <c r="G6" s="48"/>
      <c r="H6" s="48"/>
      <c r="I6" s="48"/>
      <c r="J6" s="48"/>
      <c r="K6" s="67"/>
    </row>
    <row r="7" ht="18.75" customHeight="1" spans="2:11">
      <c r="B7" s="49"/>
      <c r="C7" s="50"/>
      <c r="D7" s="50"/>
      <c r="E7" s="50"/>
      <c r="F7" s="50"/>
      <c r="G7" s="50"/>
      <c r="H7" s="50"/>
      <c r="I7" s="50"/>
      <c r="J7" s="50"/>
      <c r="K7" s="68"/>
    </row>
    <row r="8" ht="18.75" customHeight="1" spans="2:11">
      <c r="B8" s="51"/>
      <c r="C8" s="52"/>
      <c r="D8" s="53" t="s">
        <v>49</v>
      </c>
      <c r="E8" s="53"/>
      <c r="F8" s="64" t="s">
        <v>113</v>
      </c>
      <c r="G8" s="64"/>
      <c r="H8" s="53" t="s">
        <v>51</v>
      </c>
      <c r="I8" s="52"/>
      <c r="J8" s="64" t="s">
        <v>52</v>
      </c>
      <c r="K8" s="69"/>
    </row>
    <row r="9" ht="18.75" customHeight="1" spans="2:11">
      <c r="B9" s="51"/>
      <c r="C9" s="52"/>
      <c r="D9" s="53" t="s">
        <v>53</v>
      </c>
      <c r="E9" s="53"/>
      <c r="F9" s="64" t="s">
        <v>54</v>
      </c>
      <c r="G9" s="64"/>
      <c r="H9" s="53" t="s">
        <v>55</v>
      </c>
      <c r="I9" s="52"/>
      <c r="J9" s="152" t="s">
        <v>56</v>
      </c>
      <c r="K9" s="69"/>
    </row>
    <row r="10" ht="18.75" customHeight="1" spans="2:11">
      <c r="B10" s="51"/>
      <c r="C10" s="52"/>
      <c r="D10" s="53" t="s">
        <v>57</v>
      </c>
      <c r="E10" s="53"/>
      <c r="F10" s="64" t="s">
        <v>58</v>
      </c>
      <c r="G10" s="64"/>
      <c r="H10" s="53" t="s">
        <v>1</v>
      </c>
      <c r="I10" s="52"/>
      <c r="J10" s="64"/>
      <c r="K10" s="69"/>
    </row>
    <row r="11" ht="18.75" customHeight="1" spans="2:11">
      <c r="B11" s="54"/>
      <c r="C11" s="55"/>
      <c r="D11" s="55"/>
      <c r="E11" s="55"/>
      <c r="F11" s="55"/>
      <c r="G11" s="55"/>
      <c r="H11" s="55"/>
      <c r="I11" s="55"/>
      <c r="J11" s="55"/>
      <c r="K11" s="70"/>
    </row>
    <row r="12" spans="2:11"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2:11">
      <c r="B13" s="56" t="s">
        <v>2</v>
      </c>
      <c r="C13" s="57"/>
      <c r="D13" s="56" t="s">
        <v>60</v>
      </c>
      <c r="E13" s="56" t="s">
        <v>61</v>
      </c>
      <c r="F13" s="57"/>
      <c r="G13" s="62" t="s">
        <v>62</v>
      </c>
      <c r="H13" s="57" t="s">
        <v>63</v>
      </c>
      <c r="I13" s="56" t="s">
        <v>64</v>
      </c>
      <c r="J13" s="57"/>
      <c r="K13" s="62" t="s">
        <v>65</v>
      </c>
    </row>
    <row r="14" ht="18" customHeight="1" spans="2:11">
      <c r="B14" s="25">
        <v>3</v>
      </c>
      <c r="C14" s="26"/>
      <c r="D14" s="58"/>
      <c r="E14" s="65" t="s">
        <v>69</v>
      </c>
      <c r="F14" s="65"/>
      <c r="G14" s="27">
        <f>36.2+97.45+21.52+38</f>
        <v>193.17</v>
      </c>
      <c r="H14" s="27">
        <f>36.2+97.45+21.52+38</f>
        <v>193.17</v>
      </c>
      <c r="I14" s="71"/>
      <c r="J14" s="72"/>
      <c r="K14" s="73" t="s">
        <v>71</v>
      </c>
    </row>
    <row r="15" ht="18" customHeight="1" spans="2:11">
      <c r="B15" s="25">
        <v>5</v>
      </c>
      <c r="C15" s="26"/>
      <c r="D15" s="58"/>
      <c r="E15" s="25" t="s">
        <v>74</v>
      </c>
      <c r="F15" s="26"/>
      <c r="G15" s="27">
        <f>14.39+10.9+19.9</f>
        <v>45.19</v>
      </c>
      <c r="H15" s="27">
        <f>14.39+10.9+19.9</f>
        <v>45.19</v>
      </c>
      <c r="I15" s="71"/>
      <c r="J15" s="72"/>
      <c r="K15" s="74" t="s">
        <v>75</v>
      </c>
    </row>
    <row r="16" ht="18" customHeight="1" spans="2:11">
      <c r="B16" s="25">
        <v>6</v>
      </c>
      <c r="C16" s="26"/>
      <c r="D16" s="58"/>
      <c r="E16" s="25" t="s">
        <v>74</v>
      </c>
      <c r="F16" s="26"/>
      <c r="G16" s="27">
        <f>6.49</f>
        <v>6.49</v>
      </c>
      <c r="H16" s="27"/>
      <c r="I16" s="71"/>
      <c r="J16" s="27">
        <f>6.49</f>
        <v>6.49</v>
      </c>
      <c r="K16" s="74" t="s">
        <v>78</v>
      </c>
    </row>
    <row r="17" ht="18" customHeight="1" spans="2:11">
      <c r="B17" s="25">
        <v>7</v>
      </c>
      <c r="C17" s="26"/>
      <c r="D17" s="58"/>
      <c r="E17" s="25" t="s">
        <v>74</v>
      </c>
      <c r="F17" s="26"/>
      <c r="G17" s="27">
        <f>346/2</f>
        <v>173</v>
      </c>
      <c r="H17" s="28"/>
      <c r="I17" s="38"/>
      <c r="J17" s="39"/>
      <c r="K17" s="74" t="s">
        <v>114</v>
      </c>
    </row>
    <row r="18" ht="18" customHeight="1" spans="2:11">
      <c r="B18" s="25">
        <v>8</v>
      </c>
      <c r="C18" s="26"/>
      <c r="D18" s="58"/>
      <c r="E18" s="25" t="s">
        <v>74</v>
      </c>
      <c r="F18" s="26"/>
      <c r="G18" s="27">
        <f>42.5+17.1</f>
        <v>59.6</v>
      </c>
      <c r="H18" s="27">
        <f>42.5+17.1</f>
        <v>59.6</v>
      </c>
      <c r="I18" s="71"/>
      <c r="J18" s="72"/>
      <c r="K18" s="74" t="s">
        <v>79</v>
      </c>
    </row>
    <row r="19" ht="18" customHeight="1" spans="2:11">
      <c r="B19" s="25">
        <v>9</v>
      </c>
      <c r="C19" s="26"/>
      <c r="D19" s="58"/>
      <c r="E19" s="25" t="s">
        <v>74</v>
      </c>
      <c r="F19" s="26"/>
      <c r="G19" s="27">
        <f>26</f>
        <v>26</v>
      </c>
      <c r="H19" s="27"/>
      <c r="I19" s="71"/>
      <c r="J19" s="72"/>
      <c r="K19" s="74" t="s">
        <v>81</v>
      </c>
    </row>
    <row r="20" ht="18" customHeight="1" spans="2:11">
      <c r="B20" s="25">
        <v>10</v>
      </c>
      <c r="C20" s="26"/>
      <c r="D20" s="58"/>
      <c r="E20" s="25" t="s">
        <v>74</v>
      </c>
      <c r="F20" s="26"/>
      <c r="G20" s="27">
        <f>8.4</f>
        <v>8.4</v>
      </c>
      <c r="H20" s="27"/>
      <c r="I20" s="71"/>
      <c r="J20" s="27">
        <f>8.4</f>
        <v>8.4</v>
      </c>
      <c r="K20" s="74" t="s">
        <v>83</v>
      </c>
    </row>
    <row r="21" ht="18" customHeight="1" spans="2:11">
      <c r="B21" s="25">
        <v>11</v>
      </c>
      <c r="C21" s="26"/>
      <c r="D21" s="58"/>
      <c r="E21" s="25" t="s">
        <v>74</v>
      </c>
      <c r="F21" s="26"/>
      <c r="G21" s="27">
        <f>371.5/2</f>
        <v>185.75</v>
      </c>
      <c r="H21" s="28"/>
      <c r="I21" s="38"/>
      <c r="J21" s="39"/>
      <c r="K21" s="74" t="s">
        <v>115</v>
      </c>
    </row>
    <row r="22" ht="18" customHeight="1" spans="2:11">
      <c r="B22" s="25">
        <v>12</v>
      </c>
      <c r="C22" s="26"/>
      <c r="D22" s="58"/>
      <c r="E22" s="25" t="s">
        <v>74</v>
      </c>
      <c r="F22" s="26"/>
      <c r="G22" s="27">
        <f>14.39+26</f>
        <v>40.39</v>
      </c>
      <c r="H22" s="27"/>
      <c r="I22" s="71"/>
      <c r="J22" s="72"/>
      <c r="K22" s="74" t="s">
        <v>86</v>
      </c>
    </row>
    <row r="23" ht="18" customHeight="1" spans="2:11">
      <c r="B23" s="25"/>
      <c r="C23" s="26"/>
      <c r="D23" s="58"/>
      <c r="E23" s="14" t="s">
        <v>74</v>
      </c>
      <c r="F23" s="15"/>
      <c r="G23" s="23">
        <v>32.6</v>
      </c>
      <c r="H23" s="23"/>
      <c r="I23" s="35">
        <v>32.6</v>
      </c>
      <c r="J23" s="36"/>
      <c r="K23" s="74" t="s">
        <v>86</v>
      </c>
    </row>
    <row r="24" ht="18" customHeight="1" spans="2:11">
      <c r="B24" s="25">
        <v>13</v>
      </c>
      <c r="C24" s="26"/>
      <c r="D24" s="58"/>
      <c r="E24" s="25" t="s">
        <v>74</v>
      </c>
      <c r="F24" s="26"/>
      <c r="G24" s="27">
        <f>14.3</f>
        <v>14.3</v>
      </c>
      <c r="H24" s="27">
        <f>14.3</f>
        <v>14.3</v>
      </c>
      <c r="I24" s="71"/>
      <c r="J24" s="72"/>
      <c r="K24" s="74" t="s">
        <v>90</v>
      </c>
    </row>
    <row r="25" ht="18" customHeight="1" spans="2:11">
      <c r="B25" s="25">
        <v>14</v>
      </c>
      <c r="C25" s="26"/>
      <c r="D25" s="58"/>
      <c r="E25" s="25" t="s">
        <v>74</v>
      </c>
      <c r="F25" s="26"/>
      <c r="G25" s="27">
        <f>468.5/3</f>
        <v>156.166666666667</v>
      </c>
      <c r="H25" s="28"/>
      <c r="I25" s="38"/>
      <c r="J25" s="39"/>
      <c r="K25" s="74" t="s">
        <v>116</v>
      </c>
    </row>
    <row r="26" ht="18" customHeight="1" spans="2:11">
      <c r="B26" s="25">
        <v>15</v>
      </c>
      <c r="C26" s="26"/>
      <c r="D26" s="58"/>
      <c r="E26" s="25" t="s">
        <v>74</v>
      </c>
      <c r="F26" s="26"/>
      <c r="G26" s="27">
        <f>236/3</f>
        <v>78.6666666666667</v>
      </c>
      <c r="H26" s="28"/>
      <c r="I26" s="38"/>
      <c r="J26" s="39"/>
      <c r="K26" s="74" t="s">
        <v>117</v>
      </c>
    </row>
    <row r="27" ht="18" customHeight="1" spans="2:11">
      <c r="B27" s="25">
        <v>16</v>
      </c>
      <c r="C27" s="26"/>
      <c r="D27" s="58"/>
      <c r="E27" s="25" t="s">
        <v>74</v>
      </c>
      <c r="F27" s="26"/>
      <c r="G27" s="27">
        <f>31.28+20</f>
        <v>51.28</v>
      </c>
      <c r="H27" s="27">
        <f>31.28+20</f>
        <v>51.28</v>
      </c>
      <c r="I27" s="71"/>
      <c r="J27" s="72"/>
      <c r="K27" s="74" t="s">
        <v>97</v>
      </c>
    </row>
    <row r="28" ht="18" customHeight="1" spans="2:11">
      <c r="B28" s="25">
        <v>17</v>
      </c>
      <c r="C28" s="26"/>
      <c r="D28" s="59" t="s">
        <v>40</v>
      </c>
      <c r="E28" s="65"/>
      <c r="F28" s="65"/>
      <c r="G28" s="27">
        <v>0</v>
      </c>
      <c r="H28" s="27"/>
      <c r="I28" s="71"/>
      <c r="J28" s="72"/>
      <c r="K28" s="73"/>
    </row>
    <row r="29" ht="18" customHeight="1" spans="2:11">
      <c r="B29" s="25">
        <v>18</v>
      </c>
      <c r="C29" s="26"/>
      <c r="D29" s="60"/>
      <c r="E29" s="65"/>
      <c r="F29" s="65"/>
      <c r="G29" s="27">
        <v>0</v>
      </c>
      <c r="H29" s="27"/>
      <c r="I29" s="71"/>
      <c r="J29" s="72"/>
      <c r="K29" s="73"/>
    </row>
    <row r="30" ht="18" customHeight="1" spans="2:11">
      <c r="B30" s="56" t="s">
        <v>42</v>
      </c>
      <c r="C30" s="61"/>
      <c r="D30" s="61"/>
      <c r="E30" s="61"/>
      <c r="F30" s="57"/>
      <c r="G30" s="66">
        <f>SUM(G14:G29)</f>
        <v>1071.00333333333</v>
      </c>
      <c r="H30" s="66">
        <f>SUM(H14:H29)</f>
        <v>363.54</v>
      </c>
      <c r="I30" s="75">
        <f>SUM(I14:J29)</f>
        <v>47.49</v>
      </c>
      <c r="J30" s="76"/>
      <c r="K30" s="77"/>
    </row>
    <row r="31" ht="18" customHeight="1" spans="2:11">
      <c r="B31" s="52"/>
      <c r="C31" s="52"/>
      <c r="D31" s="52"/>
      <c r="E31" s="52"/>
      <c r="F31" s="52"/>
      <c r="G31" s="52"/>
      <c r="H31" s="52"/>
      <c r="I31" s="52"/>
      <c r="J31" s="78"/>
      <c r="K31" s="52"/>
    </row>
    <row r="32" ht="18" customHeight="1" spans="2:11">
      <c r="B32" s="62" t="s">
        <v>63</v>
      </c>
      <c r="C32" s="62"/>
      <c r="D32" s="62"/>
      <c r="E32" s="62"/>
      <c r="F32" s="62"/>
      <c r="G32" s="62" t="s">
        <v>100</v>
      </c>
      <c r="H32" s="62"/>
      <c r="I32" s="62"/>
      <c r="J32" s="62"/>
      <c r="K32" s="62" t="s">
        <v>101</v>
      </c>
    </row>
    <row r="33" ht="18" customHeight="1" spans="2:11">
      <c r="B33" s="63">
        <f>H30</f>
        <v>363.54</v>
      </c>
      <c r="C33" s="63"/>
      <c r="D33" s="63"/>
      <c r="E33" s="63"/>
      <c r="F33" s="63"/>
      <c r="G33" s="63">
        <f>I30</f>
        <v>47.49</v>
      </c>
      <c r="H33" s="63"/>
      <c r="I33" s="63"/>
      <c r="J33" s="63"/>
      <c r="K33" s="79">
        <f>SUM(B33:J33)</f>
        <v>411.03</v>
      </c>
    </row>
    <row r="34" spans="2:11"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2:11">
      <c r="B35" s="52" t="s">
        <v>102</v>
      </c>
      <c r="C35" s="52"/>
      <c r="D35" s="52"/>
      <c r="E35" s="52"/>
      <c r="F35" s="52" t="s">
        <v>103</v>
      </c>
      <c r="G35" s="52" t="s">
        <v>104</v>
      </c>
      <c r="H35" s="52"/>
      <c r="I35" s="52"/>
      <c r="J35" s="52" t="s">
        <v>105</v>
      </c>
      <c r="K35" s="52"/>
    </row>
  </sheetData>
  <mergeCells count="5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H17:J17"/>
    <mergeCell ref="B18:C18"/>
    <mergeCell ref="E18:F18"/>
    <mergeCell ref="B19:C19"/>
    <mergeCell ref="E19:F19"/>
    <mergeCell ref="B20:C20"/>
    <mergeCell ref="E20:F20"/>
    <mergeCell ref="B21:C21"/>
    <mergeCell ref="E21:F21"/>
    <mergeCell ref="H21:J21"/>
    <mergeCell ref="B22:C22"/>
    <mergeCell ref="E22:F22"/>
    <mergeCell ref="E23:F23"/>
    <mergeCell ref="I23:J23"/>
    <mergeCell ref="B24:C24"/>
    <mergeCell ref="E24:F24"/>
    <mergeCell ref="B25:C25"/>
    <mergeCell ref="E25:F25"/>
    <mergeCell ref="H25:J25"/>
    <mergeCell ref="B26:C26"/>
    <mergeCell ref="E26:F26"/>
    <mergeCell ref="H26:J26"/>
    <mergeCell ref="B27:C27"/>
    <mergeCell ref="E27:F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D14:D27"/>
    <mergeCell ref="D28:D29"/>
  </mergeCells>
  <pageMargins left="0.7" right="0.7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3"/>
  <sheetViews>
    <sheetView zoomScale="114" zoomScaleNormal="114" workbookViewId="0">
      <selection activeCell="A1" sqref="A1:K44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9.375" style="1" customWidth="1"/>
    <col min="12" max="16382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/>
    <row r="3" s="1" customFormat="1"/>
    <row r="4" s="1" customFormat="1"/>
    <row r="5" s="1" customFormat="1" ht="20.4" spans="2:11">
      <c r="B5" s="3" t="s">
        <v>48</v>
      </c>
      <c r="C5" s="3"/>
      <c r="D5" s="3"/>
      <c r="E5" s="3"/>
      <c r="F5" s="3"/>
      <c r="G5" s="3"/>
      <c r="H5" s="3"/>
      <c r="I5" s="3"/>
      <c r="J5" s="3"/>
      <c r="K5" s="3"/>
    </row>
    <row r="6" s="1" customFormat="1" spans="2:11">
      <c r="B6" s="4"/>
      <c r="C6" s="4"/>
      <c r="D6" s="4"/>
      <c r="E6" s="4"/>
      <c r="F6" s="4"/>
      <c r="G6" s="4"/>
      <c r="H6" s="4"/>
      <c r="I6" s="4"/>
      <c r="J6" s="4"/>
      <c r="K6" s="30"/>
    </row>
    <row r="7" s="1" customFormat="1" ht="18.75" customHeight="1" spans="2:11">
      <c r="B7" s="5"/>
      <c r="C7" s="6"/>
      <c r="D7" s="6"/>
      <c r="E7" s="6"/>
      <c r="F7" s="6"/>
      <c r="G7" s="6"/>
      <c r="H7" s="6"/>
      <c r="I7" s="6"/>
      <c r="J7" s="6"/>
      <c r="K7" s="31"/>
    </row>
    <row r="8" s="1" customFormat="1" ht="18.75" customHeight="1" spans="2:11">
      <c r="B8" s="7"/>
      <c r="C8" s="8"/>
      <c r="D8" s="9" t="s">
        <v>49</v>
      </c>
      <c r="E8" s="9"/>
      <c r="F8" s="22" t="s">
        <v>118</v>
      </c>
      <c r="G8" s="22"/>
      <c r="H8" s="9" t="s">
        <v>51</v>
      </c>
      <c r="I8" s="8"/>
      <c r="J8" s="22" t="s">
        <v>119</v>
      </c>
      <c r="K8" s="32"/>
    </row>
    <row r="9" s="1" customFormat="1" ht="18.75" customHeight="1" spans="2:11">
      <c r="B9" s="7"/>
      <c r="C9" s="8"/>
      <c r="D9" s="9" t="s">
        <v>53</v>
      </c>
      <c r="E9" s="9"/>
      <c r="F9" s="22" t="s">
        <v>54</v>
      </c>
      <c r="G9" s="22"/>
      <c r="H9" s="9" t="s">
        <v>55</v>
      </c>
      <c r="I9" s="8"/>
      <c r="J9" s="33">
        <v>45855</v>
      </c>
      <c r="K9" s="32"/>
    </row>
    <row r="10" s="1" customFormat="1" ht="18.75" customHeight="1" spans="2:11">
      <c r="B10" s="7"/>
      <c r="C10" s="8"/>
      <c r="D10" s="9" t="s">
        <v>57</v>
      </c>
      <c r="E10" s="9"/>
      <c r="F10" s="22" t="s">
        <v>120</v>
      </c>
      <c r="G10" s="22"/>
      <c r="H10" s="9" t="s">
        <v>1</v>
      </c>
      <c r="I10" s="8"/>
      <c r="J10" s="22" t="s">
        <v>59</v>
      </c>
      <c r="K10" s="32"/>
    </row>
    <row r="11" s="1" customFormat="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4"/>
    </row>
    <row r="12" s="1" customFormat="1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="1" customFormat="1" spans="2:11">
      <c r="B13" s="12" t="s">
        <v>2</v>
      </c>
      <c r="C13" s="13"/>
      <c r="D13" s="12" t="s">
        <v>60</v>
      </c>
      <c r="E13" s="12" t="s">
        <v>61</v>
      </c>
      <c r="F13" s="13"/>
      <c r="G13" s="20" t="s">
        <v>62</v>
      </c>
      <c r="H13" s="13" t="s">
        <v>63</v>
      </c>
      <c r="I13" s="12" t="s">
        <v>64</v>
      </c>
      <c r="J13" s="13"/>
      <c r="K13" s="20" t="s">
        <v>65</v>
      </c>
    </row>
    <row r="14" s="1" customFormat="1" ht="18" customHeight="1" spans="2:11">
      <c r="B14" s="14">
        <v>1</v>
      </c>
      <c r="C14" s="15"/>
      <c r="D14" s="16" t="s">
        <v>66</v>
      </c>
      <c r="E14" s="14"/>
      <c r="F14" s="15"/>
      <c r="G14" s="23">
        <v>0</v>
      </c>
      <c r="H14" s="23"/>
      <c r="I14" s="35"/>
      <c r="J14" s="36"/>
      <c r="K14" s="37"/>
    </row>
    <row r="15" s="1" customFormat="1" ht="18" customHeight="1" spans="2:11">
      <c r="B15" s="14">
        <v>2</v>
      </c>
      <c r="C15" s="15"/>
      <c r="D15" s="17"/>
      <c r="E15" s="24" t="s">
        <v>69</v>
      </c>
      <c r="F15" s="24"/>
      <c r="G15" s="23">
        <v>11.6</v>
      </c>
      <c r="H15" s="23">
        <f t="shared" ref="H15:H24" si="0">G15</f>
        <v>11.6</v>
      </c>
      <c r="I15" s="35"/>
      <c r="J15" s="36"/>
      <c r="K15" s="37" t="s">
        <v>121</v>
      </c>
    </row>
    <row r="16" s="1" customFormat="1" ht="18" customHeight="1" spans="2:11">
      <c r="B16" s="14">
        <v>3</v>
      </c>
      <c r="C16" s="15"/>
      <c r="D16" s="17"/>
      <c r="E16" s="24" t="s">
        <v>69</v>
      </c>
      <c r="F16" s="24"/>
      <c r="G16" s="23">
        <v>10.28</v>
      </c>
      <c r="H16" s="23">
        <f t="shared" si="0"/>
        <v>10.28</v>
      </c>
      <c r="I16" s="35"/>
      <c r="J16" s="36"/>
      <c r="K16" s="37" t="s">
        <v>122</v>
      </c>
    </row>
    <row r="17" s="1" customFormat="1" ht="18" customHeight="1" spans="2:11">
      <c r="B17" s="14">
        <v>4</v>
      </c>
      <c r="C17" s="15"/>
      <c r="D17" s="17"/>
      <c r="E17" s="24" t="s">
        <v>69</v>
      </c>
      <c r="F17" s="24"/>
      <c r="G17" s="23">
        <v>10.03</v>
      </c>
      <c r="H17" s="23">
        <f t="shared" si="0"/>
        <v>10.03</v>
      </c>
      <c r="I17" s="35"/>
      <c r="J17" s="36"/>
      <c r="K17" s="37" t="s">
        <v>122</v>
      </c>
    </row>
    <row r="18" s="1" customFormat="1" ht="18" customHeight="1" spans="2:11">
      <c r="B18" s="14">
        <v>5</v>
      </c>
      <c r="C18" s="15"/>
      <c r="D18" s="17"/>
      <c r="E18" s="24" t="s">
        <v>69</v>
      </c>
      <c r="F18" s="24"/>
      <c r="G18" s="23">
        <v>12.4</v>
      </c>
      <c r="H18" s="23">
        <f t="shared" si="0"/>
        <v>12.4</v>
      </c>
      <c r="I18" s="35"/>
      <c r="J18" s="36"/>
      <c r="K18" s="37" t="s">
        <v>123</v>
      </c>
    </row>
    <row r="19" s="1" customFormat="1" ht="18" customHeight="1" spans="2:11">
      <c r="B19" s="14">
        <v>6</v>
      </c>
      <c r="C19" s="15"/>
      <c r="D19" s="17"/>
      <c r="E19" s="24" t="s">
        <v>69</v>
      </c>
      <c r="F19" s="24"/>
      <c r="G19" s="23">
        <v>14.45</v>
      </c>
      <c r="H19" s="23">
        <f t="shared" si="0"/>
        <v>14.45</v>
      </c>
      <c r="I19" s="35"/>
      <c r="J19" s="36"/>
      <c r="K19" s="37" t="s">
        <v>124</v>
      </c>
    </row>
    <row r="20" s="1" customFormat="1" ht="18" customHeight="1" spans="2:11">
      <c r="B20" s="14">
        <v>7</v>
      </c>
      <c r="C20" s="15"/>
      <c r="D20" s="17"/>
      <c r="E20" s="24" t="s">
        <v>69</v>
      </c>
      <c r="F20" s="24"/>
      <c r="G20" s="23">
        <v>15.86</v>
      </c>
      <c r="H20" s="23">
        <f t="shared" si="0"/>
        <v>15.86</v>
      </c>
      <c r="I20" s="35"/>
      <c r="J20" s="36"/>
      <c r="K20" s="37" t="s">
        <v>124</v>
      </c>
    </row>
    <row r="21" s="1" customFormat="1" ht="18" customHeight="1" spans="2:11">
      <c r="B21" s="14">
        <v>9</v>
      </c>
      <c r="C21" s="15"/>
      <c r="D21" s="17"/>
      <c r="E21" s="14" t="s">
        <v>74</v>
      </c>
      <c r="F21" s="15"/>
      <c r="G21" s="23">
        <v>110.1</v>
      </c>
      <c r="H21" s="23">
        <f>G21</f>
        <v>110.1</v>
      </c>
      <c r="I21" s="35"/>
      <c r="J21" s="36"/>
      <c r="K21" s="37" t="s">
        <v>125</v>
      </c>
    </row>
    <row r="22" s="1" customFormat="1" ht="18" customHeight="1" spans="2:11">
      <c r="B22" s="14">
        <v>10</v>
      </c>
      <c r="C22" s="15"/>
      <c r="D22" s="17"/>
      <c r="E22" s="14" t="s">
        <v>74</v>
      </c>
      <c r="F22" s="15"/>
      <c r="G22" s="23">
        <v>77.7</v>
      </c>
      <c r="H22" s="23">
        <f>G22</f>
        <v>77.7</v>
      </c>
      <c r="I22" s="35"/>
      <c r="J22" s="36"/>
      <c r="K22" s="37" t="s">
        <v>125</v>
      </c>
    </row>
    <row r="23" s="1" customFormat="1" ht="18" customHeight="1" spans="2:11">
      <c r="B23" s="14">
        <v>11</v>
      </c>
      <c r="C23" s="15"/>
      <c r="D23" s="17"/>
      <c r="E23" s="14" t="s">
        <v>74</v>
      </c>
      <c r="F23" s="15"/>
      <c r="G23" s="23">
        <v>14.5</v>
      </c>
      <c r="H23" s="23">
        <f>G23</f>
        <v>14.5</v>
      </c>
      <c r="I23" s="35"/>
      <c r="J23" s="36"/>
      <c r="K23" s="37" t="s">
        <v>125</v>
      </c>
    </row>
    <row r="24" s="1" customFormat="1" ht="18" customHeight="1" spans="2:11">
      <c r="B24" s="14">
        <v>12</v>
      </c>
      <c r="C24" s="15"/>
      <c r="D24" s="17"/>
      <c r="E24" s="25" t="s">
        <v>74</v>
      </c>
      <c r="F24" s="26"/>
      <c r="G24" s="27">
        <f>346/2</f>
        <v>173</v>
      </c>
      <c r="H24" s="28"/>
      <c r="I24" s="38"/>
      <c r="J24" s="39"/>
      <c r="K24" s="40" t="s">
        <v>126</v>
      </c>
    </row>
    <row r="25" s="1" customFormat="1" ht="18" customHeight="1" spans="2:11">
      <c r="B25" s="14">
        <v>13</v>
      </c>
      <c r="C25" s="15"/>
      <c r="D25" s="17"/>
      <c r="E25" s="14" t="s">
        <v>74</v>
      </c>
      <c r="F25" s="15"/>
      <c r="G25" s="23">
        <v>14.6</v>
      </c>
      <c r="H25" s="23">
        <f t="shared" ref="H25:H34" si="1">G25</f>
        <v>14.6</v>
      </c>
      <c r="I25" s="35"/>
      <c r="J25" s="36"/>
      <c r="K25" s="37" t="s">
        <v>127</v>
      </c>
    </row>
    <row r="26" s="1" customFormat="1" ht="18" customHeight="1" spans="2:11">
      <c r="B26" s="14">
        <v>14</v>
      </c>
      <c r="C26" s="15"/>
      <c r="D26" s="17"/>
      <c r="E26" s="14" t="s">
        <v>74</v>
      </c>
      <c r="F26" s="15"/>
      <c r="G26" s="23">
        <v>34.8</v>
      </c>
      <c r="H26" s="23">
        <f t="shared" si="1"/>
        <v>34.8</v>
      </c>
      <c r="I26" s="35"/>
      <c r="J26" s="36"/>
      <c r="K26" s="37" t="s">
        <v>127</v>
      </c>
    </row>
    <row r="27" s="1" customFormat="1" ht="18" customHeight="1" spans="2:11">
      <c r="B27" s="14">
        <v>15</v>
      </c>
      <c r="C27" s="15"/>
      <c r="D27" s="17"/>
      <c r="E27" s="14" t="s">
        <v>74</v>
      </c>
      <c r="F27" s="15"/>
      <c r="G27" s="23">
        <v>52</v>
      </c>
      <c r="H27" s="23"/>
      <c r="I27" s="35">
        <v>52</v>
      </c>
      <c r="J27" s="36"/>
      <c r="K27" s="37" t="s">
        <v>127</v>
      </c>
    </row>
    <row r="28" s="1" customFormat="1" ht="18" customHeight="1" spans="2:11">
      <c r="B28" s="14">
        <v>16</v>
      </c>
      <c r="C28" s="15"/>
      <c r="D28" s="17"/>
      <c r="E28" s="14" t="s">
        <v>74</v>
      </c>
      <c r="F28" s="15"/>
      <c r="G28" s="23">
        <v>29</v>
      </c>
      <c r="H28" s="23"/>
      <c r="I28" s="35"/>
      <c r="J28" s="36">
        <v>29</v>
      </c>
      <c r="K28" s="37" t="s">
        <v>128</v>
      </c>
    </row>
    <row r="29" s="1" customFormat="1" ht="18" customHeight="1" spans="2:11">
      <c r="B29" s="14">
        <v>17</v>
      </c>
      <c r="C29" s="15"/>
      <c r="D29" s="17"/>
      <c r="E29" s="14" t="s">
        <v>74</v>
      </c>
      <c r="F29" s="15"/>
      <c r="G29" s="23">
        <v>42.7</v>
      </c>
      <c r="H29" s="23">
        <f t="shared" si="1"/>
        <v>42.7</v>
      </c>
      <c r="I29" s="35"/>
      <c r="J29" s="36"/>
      <c r="K29" s="37" t="s">
        <v>128</v>
      </c>
    </row>
    <row r="30" s="1" customFormat="1" ht="18" customHeight="1" spans="2:11">
      <c r="B30" s="14">
        <v>18</v>
      </c>
      <c r="C30" s="15"/>
      <c r="D30" s="17"/>
      <c r="E30" s="14" t="s">
        <v>74</v>
      </c>
      <c r="F30" s="15"/>
      <c r="G30" s="23">
        <v>65.75</v>
      </c>
      <c r="H30" s="23">
        <f t="shared" si="1"/>
        <v>65.75</v>
      </c>
      <c r="I30" s="35"/>
      <c r="J30" s="36"/>
      <c r="K30" s="37" t="s">
        <v>129</v>
      </c>
    </row>
    <row r="31" s="1" customFormat="1" ht="18" customHeight="1" spans="2:11">
      <c r="B31" s="14">
        <v>19</v>
      </c>
      <c r="C31" s="15"/>
      <c r="D31" s="17"/>
      <c r="E31" s="14" t="s">
        <v>74</v>
      </c>
      <c r="F31" s="15"/>
      <c r="G31" s="23">
        <v>30.1</v>
      </c>
      <c r="H31" s="23">
        <f t="shared" si="1"/>
        <v>30.1</v>
      </c>
      <c r="I31" s="35"/>
      <c r="J31" s="36"/>
      <c r="K31" s="37" t="s">
        <v>130</v>
      </c>
    </row>
    <row r="32" s="1" customFormat="1" ht="18" customHeight="1" spans="2:11">
      <c r="B32" s="14">
        <v>20</v>
      </c>
      <c r="C32" s="15"/>
      <c r="D32" s="17"/>
      <c r="E32" s="14" t="s">
        <v>74</v>
      </c>
      <c r="F32" s="15"/>
      <c r="G32" s="23">
        <v>53.7</v>
      </c>
      <c r="H32" s="23">
        <f t="shared" si="1"/>
        <v>53.7</v>
      </c>
      <c r="I32" s="35"/>
      <c r="J32" s="36"/>
      <c r="K32" s="37" t="s">
        <v>130</v>
      </c>
    </row>
    <row r="33" s="1" customFormat="1" ht="18" customHeight="1" spans="2:11">
      <c r="B33" s="14">
        <v>21</v>
      </c>
      <c r="C33" s="15"/>
      <c r="D33" s="17"/>
      <c r="E33" s="14" t="s">
        <v>74</v>
      </c>
      <c r="F33" s="15"/>
      <c r="G33" s="23">
        <v>82.9</v>
      </c>
      <c r="H33" s="23">
        <f t="shared" si="1"/>
        <v>82.9</v>
      </c>
      <c r="I33" s="35"/>
      <c r="J33" s="36"/>
      <c r="K33" s="37" t="s">
        <v>131</v>
      </c>
    </row>
    <row r="34" s="1" customFormat="1" ht="18" customHeight="1" spans="2:11">
      <c r="B34" s="14">
        <v>22</v>
      </c>
      <c r="C34" s="15"/>
      <c r="D34" s="17"/>
      <c r="E34" s="14" t="s">
        <v>74</v>
      </c>
      <c r="F34" s="15"/>
      <c r="G34" s="23">
        <v>41.02</v>
      </c>
      <c r="H34" s="23">
        <f t="shared" si="1"/>
        <v>41.02</v>
      </c>
      <c r="I34" s="35"/>
      <c r="J34" s="36"/>
      <c r="K34" s="37" t="s">
        <v>132</v>
      </c>
    </row>
    <row r="35" s="1" customFormat="1" ht="18" customHeight="1" spans="2:11">
      <c r="B35" s="14">
        <v>23</v>
      </c>
      <c r="C35" s="15"/>
      <c r="D35" s="17"/>
      <c r="E35" s="14" t="s">
        <v>74</v>
      </c>
      <c r="F35" s="15"/>
      <c r="G35" s="23">
        <v>52.18</v>
      </c>
      <c r="H35" s="23">
        <f>G35</f>
        <v>52.18</v>
      </c>
      <c r="I35" s="35"/>
      <c r="J35" s="36"/>
      <c r="K35" s="37" t="s">
        <v>133</v>
      </c>
    </row>
    <row r="36" s="1" customFormat="1" ht="18" customHeight="1" spans="2:11">
      <c r="B36" s="14">
        <v>24</v>
      </c>
      <c r="C36" s="15"/>
      <c r="D36" s="16" t="s">
        <v>40</v>
      </c>
      <c r="E36" s="24" t="s">
        <v>134</v>
      </c>
      <c r="F36" s="24"/>
      <c r="G36" s="23"/>
      <c r="H36" s="23"/>
      <c r="I36" s="35"/>
      <c r="J36" s="36"/>
      <c r="K36" s="37"/>
    </row>
    <row r="37" s="1" customFormat="1" ht="18" customHeight="1" spans="2:11">
      <c r="B37" s="14">
        <v>26</v>
      </c>
      <c r="C37" s="15"/>
      <c r="D37" s="18"/>
      <c r="E37" s="24"/>
      <c r="F37" s="24"/>
      <c r="G37" s="23">
        <v>0</v>
      </c>
      <c r="H37" s="23"/>
      <c r="I37" s="35"/>
      <c r="J37" s="36"/>
      <c r="K37" s="37"/>
    </row>
    <row r="38" s="1" customFormat="1" ht="18" customHeight="1" spans="2:11">
      <c r="B38" s="12" t="s">
        <v>42</v>
      </c>
      <c r="C38" s="19"/>
      <c r="D38" s="19"/>
      <c r="E38" s="19"/>
      <c r="F38" s="13"/>
      <c r="G38" s="29">
        <f>SUM(G14:G37)</f>
        <v>948.67</v>
      </c>
      <c r="H38" s="29">
        <f>SUM(H14:H37)</f>
        <v>694.67</v>
      </c>
      <c r="I38" s="41">
        <f>SUM(I14:J37)</f>
        <v>81</v>
      </c>
      <c r="J38" s="42"/>
      <c r="K38" s="43"/>
    </row>
    <row r="39" s="1" customFormat="1" ht="18" customHeight="1" spans="2:11">
      <c r="B39" s="8"/>
      <c r="C39" s="8"/>
      <c r="D39" s="8"/>
      <c r="E39" s="8"/>
      <c r="F39" s="8"/>
      <c r="G39" s="8"/>
      <c r="H39" s="8"/>
      <c r="I39" s="8"/>
      <c r="J39" s="44"/>
      <c r="K39" s="8"/>
    </row>
    <row r="40" s="1" customFormat="1" ht="18" customHeight="1" spans="2:11">
      <c r="B40" s="20" t="s">
        <v>63</v>
      </c>
      <c r="C40" s="20"/>
      <c r="D40" s="20"/>
      <c r="E40" s="20"/>
      <c r="F40" s="20"/>
      <c r="G40" s="20" t="s">
        <v>100</v>
      </c>
      <c r="H40" s="20"/>
      <c r="I40" s="20"/>
      <c r="J40" s="20"/>
      <c r="K40" s="20" t="s">
        <v>101</v>
      </c>
    </row>
    <row r="41" s="1" customFormat="1" ht="18" customHeight="1" spans="2:11">
      <c r="B41" s="21">
        <f>H38</f>
        <v>694.67</v>
      </c>
      <c r="C41" s="21"/>
      <c r="D41" s="21"/>
      <c r="E41" s="21"/>
      <c r="F41" s="21"/>
      <c r="G41" s="21">
        <f>I38</f>
        <v>81</v>
      </c>
      <c r="H41" s="21"/>
      <c r="I41" s="21"/>
      <c r="J41" s="21"/>
      <c r="K41" s="45">
        <f>SUM(B41:J41)</f>
        <v>775.67</v>
      </c>
    </row>
    <row r="42" s="1" customFormat="1" spans="2:11"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="1" customFormat="1" spans="2:11">
      <c r="B43" s="8" t="s">
        <v>102</v>
      </c>
      <c r="C43" s="8"/>
      <c r="D43" s="8"/>
      <c r="E43" s="8"/>
      <c r="F43" s="8" t="s">
        <v>103</v>
      </c>
      <c r="G43" s="8" t="s">
        <v>104</v>
      </c>
      <c r="H43" s="8"/>
      <c r="I43" s="8"/>
      <c r="J43" s="8" t="s">
        <v>105</v>
      </c>
      <c r="K43" s="8"/>
    </row>
  </sheetData>
  <mergeCells count="88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H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B29:C29"/>
    <mergeCell ref="E29:F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B40:F40"/>
    <mergeCell ref="G40:J40"/>
    <mergeCell ref="B41:F41"/>
    <mergeCell ref="G41:J41"/>
    <mergeCell ref="D14:D35"/>
    <mergeCell ref="D36:D37"/>
  </mergeCells>
  <pageMargins left="0.7" right="0.7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员工报销明细</vt:lpstr>
      <vt:lpstr>员工差旅明细</vt:lpstr>
      <vt:lpstr>马可</vt:lpstr>
      <vt:lpstr>田子钰</vt:lpstr>
      <vt:lpstr>苏奕璇</vt:lpstr>
      <vt:lpstr>宋双双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2014-04-15T16:52:00Z</dcterms:created>
  <cp:lastPrinted>2017-01-19T10:25:00Z</cp:lastPrinted>
  <dcterms:modified xsi:type="dcterms:W3CDTF">2025-07-22T19:17:03Z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F109589DD045866068707F68EE5B6836_43</vt:lpwstr>
  </property>
</Properties>
</file>