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86134\Desktop\字节签证\236月\"/>
    </mc:Choice>
  </mc:AlternateContent>
  <xr:revisionPtr revIDLastSave="0" documentId="13_ncr:1_{9D926939-A363-416B-BEC2-BA892F244180}" xr6:coauthVersionLast="47" xr6:coauthVersionMax="47" xr10:uidLastSave="{00000000-0000-0000-0000-000000000000}"/>
  <bookViews>
    <workbookView xWindow="-108" yWindow="-108" windowWidth="23256" windowHeight="12456" firstSheet="1" activeTab="2" xr2:uid="{00000000-000D-0000-FFFF-FFFF00000000}"/>
  </bookViews>
  <sheets>
    <sheet name="Sheet1" sheetId="1" state="hidden" r:id="rId1"/>
    <sheet name="2023年6月" sheetId="8" r:id="rId2"/>
    <sheet name="6月发票明细" sheetId="15" r:id="rId3"/>
    <sheet name="mapping" sheetId="9" r:id="rId4"/>
  </sheets>
  <definedNames>
    <definedName name="_xlnm._FilterDatabase" localSheetId="1" hidden="1">'2023年6月'!$U$1:$U$253</definedName>
  </definedNames>
  <calcPr calcId="191029" fullPrecision="0"/>
  <pivotCaches>
    <pivotCache cacheId="14" r:id="rId5"/>
    <pivotCache cacheId="15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5" l="1"/>
  <c r="H3" i="15"/>
  <c r="F4" i="15"/>
  <c r="F5" i="15"/>
  <c r="F6" i="15"/>
  <c r="F7" i="15"/>
  <c r="F3" i="15"/>
  <c r="E32" i="15"/>
  <c r="D32" i="15"/>
  <c r="G4" i="15"/>
  <c r="G32" i="15" s="1"/>
  <c r="G5" i="15"/>
  <c r="H5" i="15" s="1"/>
  <c r="G6" i="15"/>
  <c r="G7" i="15"/>
  <c r="H7" i="15" s="1"/>
  <c r="G8" i="15"/>
  <c r="G9" i="15"/>
  <c r="G10" i="15"/>
  <c r="G11" i="15"/>
  <c r="G12" i="15"/>
  <c r="G13" i="15"/>
  <c r="G14" i="15"/>
  <c r="G15" i="15"/>
  <c r="G16" i="15"/>
  <c r="G17" i="15"/>
  <c r="G18" i="15"/>
  <c r="G19" i="15"/>
  <c r="G20" i="15"/>
  <c r="G21" i="15"/>
  <c r="G22" i="15"/>
  <c r="G23" i="15"/>
  <c r="G24" i="15"/>
  <c r="G25" i="15"/>
  <c r="G26" i="15"/>
  <c r="G27" i="15"/>
  <c r="G28" i="15"/>
  <c r="G29" i="15"/>
  <c r="G30" i="15"/>
  <c r="G31" i="15"/>
  <c r="G3" i="15"/>
  <c r="K253" i="8"/>
  <c r="J253" i="8"/>
  <c r="I253" i="8"/>
  <c r="M252" i="8"/>
  <c r="O252" i="8" s="1"/>
  <c r="M251" i="8"/>
  <c r="P251" i="8" s="1"/>
  <c r="M250" i="8"/>
  <c r="M249" i="8"/>
  <c r="P249" i="8" s="1"/>
  <c r="M248" i="8"/>
  <c r="P248" i="8" s="1"/>
  <c r="M247" i="8"/>
  <c r="N247" i="8" s="1"/>
  <c r="M246" i="8"/>
  <c r="M245" i="8"/>
  <c r="P245" i="8" s="1"/>
  <c r="M244" i="8"/>
  <c r="O244" i="8" s="1"/>
  <c r="M243" i="8"/>
  <c r="N243" i="8" s="1"/>
  <c r="M242" i="8"/>
  <c r="N242" i="8" s="1"/>
  <c r="M241" i="8"/>
  <c r="N241" i="8" s="1"/>
  <c r="M240" i="8"/>
  <c r="P240" i="8" s="1"/>
  <c r="M239" i="8"/>
  <c r="N239" i="8" s="1"/>
  <c r="M238" i="8"/>
  <c r="P238" i="8" s="1"/>
  <c r="M237" i="8"/>
  <c r="P237" i="8" s="1"/>
  <c r="M236" i="8"/>
  <c r="P236" i="8" s="1"/>
  <c r="M235" i="8"/>
  <c r="N235" i="8" s="1"/>
  <c r="M234" i="8"/>
  <c r="O234" i="8" s="1"/>
  <c r="M233" i="8"/>
  <c r="P233" i="8" s="1"/>
  <c r="M232" i="8"/>
  <c r="N232" i="8" s="1"/>
  <c r="M231" i="8"/>
  <c r="O231" i="8" s="1"/>
  <c r="M230" i="8"/>
  <c r="O230" i="8" s="1"/>
  <c r="M229" i="8"/>
  <c r="N229" i="8" s="1"/>
  <c r="M228" i="8"/>
  <c r="P228" i="8" s="1"/>
  <c r="M227" i="8"/>
  <c r="P227" i="8" s="1"/>
  <c r="M226" i="8"/>
  <c r="N226" i="8" s="1"/>
  <c r="M225" i="8"/>
  <c r="N225" i="8" s="1"/>
  <c r="M224" i="8"/>
  <c r="P224" i="8" s="1"/>
  <c r="M223" i="8"/>
  <c r="N223" i="8" s="1"/>
  <c r="M222" i="8"/>
  <c r="M221" i="8"/>
  <c r="P221" i="8" s="1"/>
  <c r="M220" i="8"/>
  <c r="P220" i="8" s="1"/>
  <c r="M219" i="8"/>
  <c r="N219" i="8" s="1"/>
  <c r="M218" i="8"/>
  <c r="O218" i="8" s="1"/>
  <c r="M217" i="8"/>
  <c r="P217" i="8" s="1"/>
  <c r="M216" i="8"/>
  <c r="N216" i="8" s="1"/>
  <c r="M215" i="8"/>
  <c r="N215" i="8" s="1"/>
  <c r="M214" i="8"/>
  <c r="O214" i="8" s="1"/>
  <c r="M213" i="8"/>
  <c r="P213" i="8" s="1"/>
  <c r="M212" i="8"/>
  <c r="P212" i="8" s="1"/>
  <c r="M211" i="8"/>
  <c r="P211" i="8" s="1"/>
  <c r="M210" i="8"/>
  <c r="P210" i="8" s="1"/>
  <c r="M209" i="8"/>
  <c r="O209" i="8" s="1"/>
  <c r="M208" i="8"/>
  <c r="M207" i="8"/>
  <c r="N207" i="8" s="1"/>
  <c r="M206" i="8"/>
  <c r="N206" i="8" s="1"/>
  <c r="M205" i="8"/>
  <c r="P205" i="8" s="1"/>
  <c r="M204" i="8"/>
  <c r="M203" i="8"/>
  <c r="P203" i="8" s="1"/>
  <c r="M202" i="8"/>
  <c r="P202" i="8" s="1"/>
  <c r="M201" i="8"/>
  <c r="O201" i="8" s="1"/>
  <c r="M200" i="8"/>
  <c r="P200" i="8" s="1"/>
  <c r="M199" i="8"/>
  <c r="M198" i="8"/>
  <c r="N198" i="8" s="1"/>
  <c r="M197" i="8"/>
  <c r="O197" i="8" s="1"/>
  <c r="M196" i="8"/>
  <c r="M195" i="8"/>
  <c r="P195" i="8" s="1"/>
  <c r="M194" i="8"/>
  <c r="N194" i="8" s="1"/>
  <c r="M193" i="8"/>
  <c r="O193" i="8" s="1"/>
  <c r="M192" i="8"/>
  <c r="P192" i="8" s="1"/>
  <c r="M191" i="8"/>
  <c r="N191" i="8" s="1"/>
  <c r="M190" i="8"/>
  <c r="N190" i="8" s="1"/>
  <c r="M189" i="8"/>
  <c r="P189" i="8" s="1"/>
  <c r="M188" i="8"/>
  <c r="M187" i="8"/>
  <c r="P187" i="8" s="1"/>
  <c r="M186" i="8"/>
  <c r="P186" i="8" s="1"/>
  <c r="M185" i="8"/>
  <c r="O185" i="8" s="1"/>
  <c r="M184" i="8"/>
  <c r="O184" i="8" s="1"/>
  <c r="M183" i="8"/>
  <c r="M182" i="8"/>
  <c r="N182" i="8" s="1"/>
  <c r="M181" i="8"/>
  <c r="M180" i="8"/>
  <c r="M179" i="8"/>
  <c r="P179" i="8" s="1"/>
  <c r="M178" i="8"/>
  <c r="P178" i="8" s="1"/>
  <c r="M177" i="8"/>
  <c r="O177" i="8" s="1"/>
  <c r="M176" i="8"/>
  <c r="P176" i="8" s="1"/>
  <c r="M175" i="8"/>
  <c r="M174" i="8"/>
  <c r="N174" i="8" s="1"/>
  <c r="M173" i="8"/>
  <c r="N173" i="8" s="1"/>
  <c r="M172" i="8"/>
  <c r="M171" i="8"/>
  <c r="O171" i="8" s="1"/>
  <c r="M170" i="8"/>
  <c r="M169" i="8"/>
  <c r="O169" i="8" s="1"/>
  <c r="M168" i="8"/>
  <c r="M167" i="8"/>
  <c r="N167" i="8" s="1"/>
  <c r="M166" i="8"/>
  <c r="N166" i="8" s="1"/>
  <c r="M165" i="8"/>
  <c r="P165" i="8" s="1"/>
  <c r="M164" i="8"/>
  <c r="M163" i="8"/>
  <c r="P163" i="8" s="1"/>
  <c r="M162" i="8"/>
  <c r="P162" i="8" s="1"/>
  <c r="M161" i="8"/>
  <c r="O161" i="8" s="1"/>
  <c r="M160" i="8"/>
  <c r="N160" i="8" s="1"/>
  <c r="M159" i="8"/>
  <c r="M158" i="8"/>
  <c r="N158" i="8" s="1"/>
  <c r="M157" i="8"/>
  <c r="M156" i="8"/>
  <c r="O156" i="8" s="1"/>
  <c r="M155" i="8"/>
  <c r="N155" i="8" s="1"/>
  <c r="M154" i="8"/>
  <c r="P154" i="8" s="1"/>
  <c r="M153" i="8"/>
  <c r="O153" i="8" s="1"/>
  <c r="M152" i="8"/>
  <c r="N152" i="8" s="1"/>
  <c r="M151" i="8"/>
  <c r="M150" i="8"/>
  <c r="N150" i="8" s="1"/>
  <c r="M149" i="8"/>
  <c r="M148" i="8"/>
  <c r="O148" i="8" s="1"/>
  <c r="M147" i="8"/>
  <c r="P147" i="8" s="1"/>
  <c r="M146" i="8"/>
  <c r="P146" i="8" s="1"/>
  <c r="M145" i="8"/>
  <c r="O145" i="8" s="1"/>
  <c r="M144" i="8"/>
  <c r="N144" i="8" s="1"/>
  <c r="M143" i="8"/>
  <c r="M142" i="8"/>
  <c r="N142" i="8" s="1"/>
  <c r="M141" i="8"/>
  <c r="N141" i="8" s="1"/>
  <c r="M140" i="8"/>
  <c r="P140" i="8" s="1"/>
  <c r="M139" i="8"/>
  <c r="N139" i="8" s="1"/>
  <c r="M138" i="8"/>
  <c r="N138" i="8" s="1"/>
  <c r="M137" i="8"/>
  <c r="O137" i="8" s="1"/>
  <c r="M136" i="8"/>
  <c r="M135" i="8"/>
  <c r="N135" i="8" s="1"/>
  <c r="M134" i="8"/>
  <c r="N134" i="8" s="1"/>
  <c r="M133" i="8"/>
  <c r="O133" i="8" s="1"/>
  <c r="M132" i="8"/>
  <c r="P132" i="8" s="1"/>
  <c r="M131" i="8"/>
  <c r="P131" i="8" s="1"/>
  <c r="M130" i="8"/>
  <c r="N130" i="8" s="1"/>
  <c r="M129" i="8"/>
  <c r="M128" i="8"/>
  <c r="N128" i="8" s="1"/>
  <c r="M127" i="8"/>
  <c r="M126" i="8"/>
  <c r="N126" i="8" s="1"/>
  <c r="M125" i="8"/>
  <c r="P125" i="8" s="1"/>
  <c r="M124" i="8"/>
  <c r="P124" i="8" s="1"/>
  <c r="M123" i="8"/>
  <c r="O123" i="8" s="1"/>
  <c r="M122" i="8"/>
  <c r="M121" i="8"/>
  <c r="N121" i="8" s="1"/>
  <c r="M120" i="8"/>
  <c r="M119" i="8"/>
  <c r="M118" i="8"/>
  <c r="P118" i="8" s="1"/>
  <c r="M117" i="8"/>
  <c r="N117" i="8" s="1"/>
  <c r="M116" i="8"/>
  <c r="O116" i="8" s="1"/>
  <c r="M115" i="8"/>
  <c r="N115" i="8" s="1"/>
  <c r="M114" i="8"/>
  <c r="N114" i="8" s="1"/>
  <c r="M113" i="8"/>
  <c r="N113" i="8" s="1"/>
  <c r="M112" i="8"/>
  <c r="N112" i="8" s="1"/>
  <c r="M111" i="8"/>
  <c r="M110" i="8"/>
  <c r="N110" i="8" s="1"/>
  <c r="M109" i="8"/>
  <c r="P109" i="8" s="1"/>
  <c r="M108" i="8"/>
  <c r="O108" i="8" s="1"/>
  <c r="M107" i="8"/>
  <c r="N107" i="8" s="1"/>
  <c r="M106" i="8"/>
  <c r="M105" i="8"/>
  <c r="N105" i="8" s="1"/>
  <c r="M104" i="8"/>
  <c r="P104" i="8" s="1"/>
  <c r="M103" i="8"/>
  <c r="M102" i="8"/>
  <c r="N102" i="8" s="1"/>
  <c r="M101" i="8"/>
  <c r="M100" i="8"/>
  <c r="O100" i="8" s="1"/>
  <c r="M99" i="8"/>
  <c r="N99" i="8" s="1"/>
  <c r="M98" i="8"/>
  <c r="M97" i="8"/>
  <c r="N97" i="8" s="1"/>
  <c r="M96" i="8"/>
  <c r="O96" i="8" s="1"/>
  <c r="M95" i="8"/>
  <c r="M94" i="8"/>
  <c r="P94" i="8" s="1"/>
  <c r="M93" i="8"/>
  <c r="P93" i="8" s="1"/>
  <c r="M92" i="8"/>
  <c r="O92" i="8" s="1"/>
  <c r="M91" i="8"/>
  <c r="N91" i="8" s="1"/>
  <c r="M90" i="8"/>
  <c r="M89" i="8"/>
  <c r="N89" i="8" s="1"/>
  <c r="M88" i="8"/>
  <c r="P88" i="8" s="1"/>
  <c r="M87" i="8"/>
  <c r="M86" i="8"/>
  <c r="N86" i="8" s="1"/>
  <c r="M85" i="8"/>
  <c r="M84" i="8"/>
  <c r="O84" i="8" s="1"/>
  <c r="M83" i="8"/>
  <c r="M82" i="8"/>
  <c r="M81" i="8"/>
  <c r="N81" i="8" s="1"/>
  <c r="M80" i="8"/>
  <c r="M79" i="8"/>
  <c r="M78" i="8"/>
  <c r="O78" i="8" s="1"/>
  <c r="M77" i="8"/>
  <c r="P77" i="8" s="1"/>
  <c r="M76" i="8"/>
  <c r="O76" i="8" s="1"/>
  <c r="M75" i="8"/>
  <c r="N75" i="8" s="1"/>
  <c r="M74" i="8"/>
  <c r="M73" i="8"/>
  <c r="N73" i="8" s="1"/>
  <c r="M72" i="8"/>
  <c r="P72" i="8" s="1"/>
  <c r="M71" i="8"/>
  <c r="M70" i="8"/>
  <c r="P70" i="8" s="1"/>
  <c r="M69" i="8"/>
  <c r="M68" i="8"/>
  <c r="O68" i="8" s="1"/>
  <c r="M67" i="8"/>
  <c r="N67" i="8" s="1"/>
  <c r="M66" i="8"/>
  <c r="N66" i="8" s="1"/>
  <c r="M65" i="8"/>
  <c r="N65" i="8" s="1"/>
  <c r="M64" i="8"/>
  <c r="P64" i="8" s="1"/>
  <c r="M63" i="8"/>
  <c r="M62" i="8"/>
  <c r="O62" i="8" s="1"/>
  <c r="M61" i="8"/>
  <c r="P61" i="8" s="1"/>
  <c r="M60" i="8"/>
  <c r="O60" i="8" s="1"/>
  <c r="M59" i="8"/>
  <c r="N59" i="8" s="1"/>
  <c r="M58" i="8"/>
  <c r="M57" i="8"/>
  <c r="N57" i="8" s="1"/>
  <c r="M56" i="8"/>
  <c r="P56" i="8" s="1"/>
  <c r="M55" i="8"/>
  <c r="M54" i="8"/>
  <c r="P54" i="8" s="1"/>
  <c r="M53" i="8"/>
  <c r="N53" i="8" s="1"/>
  <c r="M52" i="8"/>
  <c r="O52" i="8" s="1"/>
  <c r="M51" i="8"/>
  <c r="P51" i="8" s="1"/>
  <c r="M50" i="8"/>
  <c r="N50" i="8" s="1"/>
  <c r="M49" i="8"/>
  <c r="N49" i="8" s="1"/>
  <c r="M48" i="8"/>
  <c r="O48" i="8" s="1"/>
  <c r="M47" i="8"/>
  <c r="M46" i="8"/>
  <c r="P46" i="8" s="1"/>
  <c r="M45" i="8"/>
  <c r="P45" i="8" s="1"/>
  <c r="M44" i="8"/>
  <c r="O44" i="8" s="1"/>
  <c r="M43" i="8"/>
  <c r="O43" i="8" s="1"/>
  <c r="M42" i="8"/>
  <c r="M41" i="8"/>
  <c r="N41" i="8" s="1"/>
  <c r="M40" i="8"/>
  <c r="M39" i="8"/>
  <c r="M38" i="8"/>
  <c r="P38" i="8" s="1"/>
  <c r="M37" i="8"/>
  <c r="P37" i="8" s="1"/>
  <c r="M36" i="8"/>
  <c r="O36" i="8" s="1"/>
  <c r="M35" i="8"/>
  <c r="N35" i="8" s="1"/>
  <c r="M34" i="8"/>
  <c r="N34" i="8" s="1"/>
  <c r="M33" i="8"/>
  <c r="N33" i="8" s="1"/>
  <c r="M32" i="8"/>
  <c r="P32" i="8" s="1"/>
  <c r="M31" i="8"/>
  <c r="M30" i="8"/>
  <c r="P30" i="8" s="1"/>
  <c r="M29" i="8"/>
  <c r="P29" i="8" s="1"/>
  <c r="M28" i="8"/>
  <c r="P28" i="8" s="1"/>
  <c r="M27" i="8"/>
  <c r="P27" i="8" s="1"/>
  <c r="M26" i="8"/>
  <c r="M25" i="8"/>
  <c r="N25" i="8" s="1"/>
  <c r="M24" i="8"/>
  <c r="P24" i="8" s="1"/>
  <c r="M23" i="8"/>
  <c r="M22" i="8"/>
  <c r="O22" i="8" s="1"/>
  <c r="M21" i="8"/>
  <c r="M20" i="8"/>
  <c r="O20" i="8" s="1"/>
  <c r="M19" i="8"/>
  <c r="O19" i="8" s="1"/>
  <c r="M18" i="8"/>
  <c r="P18" i="8" s="1"/>
  <c r="M17" i="8"/>
  <c r="M16" i="8"/>
  <c r="M15" i="8"/>
  <c r="P15" i="8" s="1"/>
  <c r="M14" i="8"/>
  <c r="N14" i="8" s="1"/>
  <c r="M13" i="8"/>
  <c r="O13" i="8" s="1"/>
  <c r="M12" i="8"/>
  <c r="P12" i="8" s="1"/>
  <c r="M11" i="8"/>
  <c r="P11" i="8" s="1"/>
  <c r="M10" i="8"/>
  <c r="P10" i="8" s="1"/>
  <c r="M9" i="8"/>
  <c r="N9" i="8" s="1"/>
  <c r="M8" i="8"/>
  <c r="O8" i="8" s="1"/>
  <c r="M7" i="8"/>
  <c r="M6" i="8"/>
  <c r="P6" i="8" s="1"/>
  <c r="M5" i="8"/>
  <c r="M4" i="8"/>
  <c r="O4" i="8" s="1"/>
  <c r="M3" i="8"/>
  <c r="M2" i="8"/>
  <c r="L4" i="1"/>
  <c r="K4" i="1"/>
  <c r="J4" i="1"/>
  <c r="N3" i="1"/>
  <c r="Q2" i="1"/>
  <c r="N2" i="1"/>
  <c r="P2" i="1" s="1"/>
  <c r="R2" i="1" s="1"/>
  <c r="H4" i="15" l="1"/>
  <c r="H32" i="15" s="1"/>
  <c r="F32" i="15"/>
  <c r="N185" i="8"/>
  <c r="O110" i="8"/>
  <c r="P110" i="8"/>
  <c r="Q110" i="8" s="1"/>
  <c r="N244" i="8"/>
  <c r="N62" i="8"/>
  <c r="O216" i="8"/>
  <c r="O49" i="8"/>
  <c r="N224" i="8"/>
  <c r="P244" i="8"/>
  <c r="Q244" i="8" s="1"/>
  <c r="P19" i="8"/>
  <c r="Q19" i="8" s="1"/>
  <c r="P49" i="8"/>
  <c r="P62" i="8"/>
  <c r="P81" i="8"/>
  <c r="N202" i="8"/>
  <c r="P209" i="8"/>
  <c r="Q209" i="8" s="1"/>
  <c r="P144" i="8"/>
  <c r="O205" i="8"/>
  <c r="Q205" i="8" s="1"/>
  <c r="P14" i="8"/>
  <c r="O86" i="8"/>
  <c r="P153" i="8"/>
  <c r="O202" i="8"/>
  <c r="Q202" i="8" s="1"/>
  <c r="N220" i="8"/>
  <c r="O224" i="8"/>
  <c r="Q224" i="8" s="1"/>
  <c r="O33" i="8"/>
  <c r="O162" i="8"/>
  <c r="Q162" i="8" s="1"/>
  <c r="P197" i="8"/>
  <c r="Q197" i="8" s="1"/>
  <c r="N209" i="8"/>
  <c r="O220" i="8"/>
  <c r="P252" i="8"/>
  <c r="Q252" i="8" s="1"/>
  <c r="P43" i="8"/>
  <c r="Q43" i="8" s="1"/>
  <c r="O77" i="8"/>
  <c r="Q77" i="8" s="1"/>
  <c r="P133" i="8"/>
  <c r="Q133" i="8" s="1"/>
  <c r="N162" i="8"/>
  <c r="P33" i="8"/>
  <c r="O81" i="8"/>
  <c r="P86" i="8"/>
  <c r="P171" i="8"/>
  <c r="N193" i="8"/>
  <c r="P216" i="8"/>
  <c r="Q216" i="8" s="1"/>
  <c r="O37" i="8"/>
  <c r="Q37" i="8" s="1"/>
  <c r="P193" i="8"/>
  <c r="Q193" i="8" s="1"/>
  <c r="N124" i="8"/>
  <c r="N177" i="8"/>
  <c r="N228" i="8"/>
  <c r="N78" i="8"/>
  <c r="N96" i="8"/>
  <c r="N214" i="8"/>
  <c r="P158" i="8"/>
  <c r="O186" i="8"/>
  <c r="Q186" i="8" s="1"/>
  <c r="O190" i="8"/>
  <c r="P206" i="8"/>
  <c r="N217" i="8"/>
  <c r="O228" i="8"/>
  <c r="Q228" i="8" s="1"/>
  <c r="O249" i="8"/>
  <c r="Q249" i="8" s="1"/>
  <c r="N131" i="8"/>
  <c r="N200" i="8"/>
  <c r="O217" i="8"/>
  <c r="Q217" i="8" s="1"/>
  <c r="O232" i="8"/>
  <c r="P22" i="8"/>
  <c r="Q22" i="8" s="1"/>
  <c r="P96" i="8"/>
  <c r="Q96" i="8" s="1"/>
  <c r="O131" i="8"/>
  <c r="Q131" i="8" s="1"/>
  <c r="N147" i="8"/>
  <c r="O155" i="8"/>
  <c r="N165" i="8"/>
  <c r="O174" i="8"/>
  <c r="N187" i="8"/>
  <c r="O200" i="8"/>
  <c r="Q200" i="8" s="1"/>
  <c r="O203" i="8"/>
  <c r="Q203" i="8" s="1"/>
  <c r="N212" i="8"/>
  <c r="O70" i="8"/>
  <c r="Q70" i="8" s="1"/>
  <c r="O89" i="8"/>
  <c r="N94" i="8"/>
  <c r="N118" i="8"/>
  <c r="O147" i="8"/>
  <c r="Q147" i="8" s="1"/>
  <c r="P155" i="8"/>
  <c r="O165" i="8"/>
  <c r="Q165" i="8" s="1"/>
  <c r="P174" i="8"/>
  <c r="N179" i="8"/>
  <c r="O187" i="8"/>
  <c r="Q187" i="8" s="1"/>
  <c r="O212" i="8"/>
  <c r="Q212" i="8" s="1"/>
  <c r="O247" i="8"/>
  <c r="O158" i="8"/>
  <c r="O206" i="8"/>
  <c r="Q206" i="8" s="1"/>
  <c r="N249" i="8"/>
  <c r="O150" i="8"/>
  <c r="P59" i="8"/>
  <c r="P73" i="8"/>
  <c r="O121" i="8"/>
  <c r="P150" i="8"/>
  <c r="P214" i="8"/>
  <c r="Q214" i="8" s="1"/>
  <c r="N237" i="8"/>
  <c r="N70" i="8"/>
  <c r="P78" i="8"/>
  <c r="Q78" i="8" s="1"/>
  <c r="P107" i="8"/>
  <c r="N52" i="8"/>
  <c r="O57" i="8"/>
  <c r="P89" i="8"/>
  <c r="O94" i="8"/>
  <c r="Q94" i="8" s="1"/>
  <c r="O118" i="8"/>
  <c r="Q118" i="8" s="1"/>
  <c r="O128" i="8"/>
  <c r="N137" i="8"/>
  <c r="N171" i="8"/>
  <c r="O179" i="8"/>
  <c r="Q179" i="8" s="1"/>
  <c r="P184" i="8"/>
  <c r="Q184" i="8" s="1"/>
  <c r="O192" i="8"/>
  <c r="Q192" i="8" s="1"/>
  <c r="P223" i="8"/>
  <c r="N227" i="8"/>
  <c r="P234" i="8"/>
  <c r="Q234" i="8" s="1"/>
  <c r="P239" i="8"/>
  <c r="P247" i="8"/>
  <c r="N252" i="8"/>
  <c r="O241" i="8"/>
  <c r="N22" i="8"/>
  <c r="P44" i="8"/>
  <c r="Q44" i="8" s="1"/>
  <c r="O59" i="8"/>
  <c r="O73" i="8"/>
  <c r="P100" i="8"/>
  <c r="Q100" i="8" s="1"/>
  <c r="O134" i="8"/>
  <c r="P177" i="8"/>
  <c r="Q177" i="8" s="1"/>
  <c r="P241" i="8"/>
  <c r="Q241" i="8" s="1"/>
  <c r="O93" i="8"/>
  <c r="Q93" i="8" s="1"/>
  <c r="O107" i="8"/>
  <c r="P190" i="8"/>
  <c r="N203" i="8"/>
  <c r="P121" i="8"/>
  <c r="N37" i="8"/>
  <c r="N43" i="8"/>
  <c r="P52" i="8"/>
  <c r="Q52" i="8" s="1"/>
  <c r="P57" i="8"/>
  <c r="P128" i="8"/>
  <c r="P137" i="8"/>
  <c r="Q137" i="8" s="1"/>
  <c r="O144" i="8"/>
  <c r="N153" i="8"/>
  <c r="O227" i="8"/>
  <c r="Q227" i="8" s="1"/>
  <c r="N24" i="8"/>
  <c r="N64" i="8"/>
  <c r="P97" i="8"/>
  <c r="O112" i="8"/>
  <c r="P126" i="8"/>
  <c r="N154" i="8"/>
  <c r="N163" i="8"/>
  <c r="P8" i="8"/>
  <c r="Q8" i="8" s="1"/>
  <c r="O24" i="8"/>
  <c r="Q24" i="8" s="1"/>
  <c r="O38" i="8"/>
  <c r="Q38" i="8" s="1"/>
  <c r="O51" i="8"/>
  <c r="Q51" i="8" s="1"/>
  <c r="O61" i="8"/>
  <c r="Q61" i="8" s="1"/>
  <c r="O109" i="8"/>
  <c r="Q109" i="8" s="1"/>
  <c r="P130" i="8"/>
  <c r="O154" i="8"/>
  <c r="Q154" i="8" s="1"/>
  <c r="O163" i="8"/>
  <c r="Q163" i="8" s="1"/>
  <c r="O178" i="8"/>
  <c r="Q178" i="8" s="1"/>
  <c r="P185" i="8"/>
  <c r="Q185" i="8" s="1"/>
  <c r="N201" i="8"/>
  <c r="O30" i="8"/>
  <c r="O14" i="8"/>
  <c r="N32" i="8"/>
  <c r="O160" i="8"/>
  <c r="Q220" i="8"/>
  <c r="N8" i="8"/>
  <c r="P108" i="8"/>
  <c r="Q108" i="8" s="1"/>
  <c r="N20" i="8"/>
  <c r="N38" i="8"/>
  <c r="N54" i="8"/>
  <c r="P75" i="8"/>
  <c r="O130" i="8"/>
  <c r="N4" i="8"/>
  <c r="O41" i="8"/>
  <c r="O97" i="8"/>
  <c r="N145" i="8"/>
  <c r="N15" i="8"/>
  <c r="O32" i="8"/>
  <c r="Q32" i="8" s="1"/>
  <c r="P41" i="8"/>
  <c r="P145" i="8"/>
  <c r="Q145" i="8" s="1"/>
  <c r="N169" i="8"/>
  <c r="O15" i="8"/>
  <c r="Q15" i="8" s="1"/>
  <c r="P48" i="8"/>
  <c r="Q48" i="8" s="1"/>
  <c r="O54" i="8"/>
  <c r="Q54" i="8" s="1"/>
  <c r="P68" i="8"/>
  <c r="Q68" i="8" s="1"/>
  <c r="P84" i="8"/>
  <c r="Q84" i="8" s="1"/>
  <c r="P105" i="8"/>
  <c r="P116" i="8"/>
  <c r="Q116" i="8" s="1"/>
  <c r="P135" i="8"/>
  <c r="P142" i="8"/>
  <c r="P169" i="8"/>
  <c r="Q169" i="8" s="1"/>
  <c r="N176" i="8"/>
  <c r="O198" i="8"/>
  <c r="N211" i="8"/>
  <c r="P215" i="8"/>
  <c r="N218" i="8"/>
  <c r="P232" i="8"/>
  <c r="N236" i="8"/>
  <c r="N248" i="8"/>
  <c r="N45" i="8"/>
  <c r="N123" i="8"/>
  <c r="N245" i="8"/>
  <c r="N6" i="8"/>
  <c r="P13" i="8"/>
  <c r="Q13" i="8" s="1"/>
  <c r="N30" i="8"/>
  <c r="P36" i="8"/>
  <c r="Q36" i="8" s="1"/>
  <c r="N46" i="8"/>
  <c r="O65" i="8"/>
  <c r="P76" i="8"/>
  <c r="Q76" i="8" s="1"/>
  <c r="P92" i="8"/>
  <c r="Q92" i="8" s="1"/>
  <c r="O102" i="8"/>
  <c r="O113" i="8"/>
  <c r="P123" i="8"/>
  <c r="Q123" i="8" s="1"/>
  <c r="O139" i="8"/>
  <c r="N146" i="8"/>
  <c r="P152" i="8"/>
  <c r="N161" i="8"/>
  <c r="P166" i="8"/>
  <c r="O173" i="8"/>
  <c r="O176" i="8"/>
  <c r="Q176" i="8" s="1"/>
  <c r="O182" i="8"/>
  <c r="N189" i="8"/>
  <c r="N195" i="8"/>
  <c r="P198" i="8"/>
  <c r="P201" i="8"/>
  <c r="Q201" i="8" s="1"/>
  <c r="O211" i="8"/>
  <c r="Q211" i="8" s="1"/>
  <c r="N213" i="8"/>
  <c r="P218" i="8"/>
  <c r="Q218" i="8" s="1"/>
  <c r="N221" i="8"/>
  <c r="O225" i="8"/>
  <c r="N230" i="8"/>
  <c r="O236" i="8"/>
  <c r="Q236" i="8" s="1"/>
  <c r="N240" i="8"/>
  <c r="O243" i="8"/>
  <c r="O245" i="8"/>
  <c r="Q245" i="8" s="1"/>
  <c r="O248" i="8"/>
  <c r="Q248" i="8" s="1"/>
  <c r="N51" i="8"/>
  <c r="P65" i="8"/>
  <c r="P102" i="8"/>
  <c r="P113" i="8"/>
  <c r="P139" i="8"/>
  <c r="O146" i="8"/>
  <c r="Q146" i="8" s="1"/>
  <c r="P161" i="8"/>
  <c r="Q161" i="8" s="1"/>
  <c r="P173" i="8"/>
  <c r="P182" i="8"/>
  <c r="Q182" i="8" s="1"/>
  <c r="O189" i="8"/>
  <c r="O195" i="8"/>
  <c r="Q195" i="8" s="1"/>
  <c r="O213" i="8"/>
  <c r="Q213" i="8" s="1"/>
  <c r="P225" i="8"/>
  <c r="P230" i="8"/>
  <c r="Q230" i="8" s="1"/>
  <c r="O240" i="8"/>
  <c r="Q240" i="8" s="1"/>
  <c r="P243" i="8"/>
  <c r="N48" i="8"/>
  <c r="P60" i="8"/>
  <c r="Q60" i="8" s="1"/>
  <c r="O75" i="8"/>
  <c r="O91" i="8"/>
  <c r="P91" i="8"/>
  <c r="O105" i="8"/>
  <c r="O135" i="8"/>
  <c r="P160" i="8"/>
  <c r="N13" i="8"/>
  <c r="O132" i="8"/>
  <c r="Q132" i="8" s="1"/>
  <c r="O152" i="8"/>
  <c r="O166" i="8"/>
  <c r="O6" i="8"/>
  <c r="Q6" i="8" s="1"/>
  <c r="O46" i="8"/>
  <c r="Q46" i="8" s="1"/>
  <c r="Q62" i="8"/>
  <c r="Q153" i="8"/>
  <c r="N234" i="8"/>
  <c r="Q3" i="1"/>
  <c r="Q4" i="1" s="1"/>
  <c r="P3" i="1"/>
  <c r="R3" i="1" s="1"/>
  <c r="R4" i="1" s="1"/>
  <c r="O3" i="1"/>
  <c r="N4" i="1"/>
  <c r="P4" i="1"/>
  <c r="O2" i="1"/>
  <c r="O4" i="1" s="1"/>
  <c r="P80" i="8"/>
  <c r="O80" i="8"/>
  <c r="N80" i="8"/>
  <c r="P85" i="8"/>
  <c r="O85" i="8"/>
  <c r="N85" i="8"/>
  <c r="P181" i="8"/>
  <c r="O181" i="8"/>
  <c r="N181" i="8"/>
  <c r="P26" i="8"/>
  <c r="O26" i="8"/>
  <c r="N26" i="8"/>
  <c r="P136" i="8"/>
  <c r="O136" i="8"/>
  <c r="N136" i="8"/>
  <c r="P3" i="8"/>
  <c r="O3" i="8"/>
  <c r="N3" i="8"/>
  <c r="P143" i="8"/>
  <c r="O143" i="8"/>
  <c r="N143" i="8"/>
  <c r="P101" i="8"/>
  <c r="O101" i="8"/>
  <c r="N101" i="8"/>
  <c r="O12" i="8"/>
  <c r="Q12" i="8" s="1"/>
  <c r="N12" i="8"/>
  <c r="P35" i="8"/>
  <c r="O35" i="8"/>
  <c r="P69" i="8"/>
  <c r="O69" i="8"/>
  <c r="N69" i="8"/>
  <c r="P103" i="8"/>
  <c r="O103" i="8"/>
  <c r="N103" i="8"/>
  <c r="P42" i="8"/>
  <c r="O42" i="8"/>
  <c r="N42" i="8"/>
  <c r="P67" i="8"/>
  <c r="O67" i="8"/>
  <c r="P23" i="8"/>
  <c r="O23" i="8"/>
  <c r="N23" i="8"/>
  <c r="P122" i="8"/>
  <c r="O122" i="8"/>
  <c r="N122" i="8"/>
  <c r="O129" i="8"/>
  <c r="P129" i="8"/>
  <c r="N129" i="8"/>
  <c r="P7" i="8"/>
  <c r="O7" i="8"/>
  <c r="N7" i="8"/>
  <c r="N10" i="8"/>
  <c r="N17" i="8"/>
  <c r="O17" i="8"/>
  <c r="O64" i="8"/>
  <c r="Q64" i="8" s="1"/>
  <c r="P82" i="8"/>
  <c r="O82" i="8"/>
  <c r="P112" i="8"/>
  <c r="Q112" i="8" s="1"/>
  <c r="P5" i="8"/>
  <c r="O5" i="8"/>
  <c r="O10" i="8"/>
  <c r="Q10" i="8" s="1"/>
  <c r="P17" i="8"/>
  <c r="P21" i="8"/>
  <c r="O21" i="8"/>
  <c r="N21" i="8"/>
  <c r="N82" i="8"/>
  <c r="N5" i="8"/>
  <c r="P40" i="8"/>
  <c r="O40" i="8"/>
  <c r="N40" i="8"/>
  <c r="O28" i="8"/>
  <c r="Q28" i="8" s="1"/>
  <c r="N28" i="8"/>
  <c r="P39" i="8"/>
  <c r="O39" i="8"/>
  <c r="N39" i="8"/>
  <c r="P66" i="8"/>
  <c r="O66" i="8"/>
  <c r="P87" i="8"/>
  <c r="O87" i="8"/>
  <c r="N87" i="8"/>
  <c r="P115" i="8"/>
  <c r="O115" i="8"/>
  <c r="P222" i="8"/>
  <c r="O222" i="8"/>
  <c r="N222" i="8"/>
  <c r="P55" i="8"/>
  <c r="O55" i="8"/>
  <c r="N55" i="8"/>
  <c r="P83" i="8"/>
  <c r="O83" i="8"/>
  <c r="P98" i="8"/>
  <c r="O98" i="8"/>
  <c r="P119" i="8"/>
  <c r="O119" i="8"/>
  <c r="N119" i="8"/>
  <c r="P168" i="8"/>
  <c r="O168" i="8"/>
  <c r="N19" i="8"/>
  <c r="P53" i="8"/>
  <c r="O53" i="8"/>
  <c r="N83" i="8"/>
  <c r="N98" i="8"/>
  <c r="P117" i="8"/>
  <c r="O117" i="8"/>
  <c r="P120" i="8"/>
  <c r="O120" i="8"/>
  <c r="N120" i="8"/>
  <c r="P157" i="8"/>
  <c r="O157" i="8"/>
  <c r="N168" i="8"/>
  <c r="Q171" i="8"/>
  <c r="P16" i="8"/>
  <c r="O16" i="8"/>
  <c r="N16" i="8"/>
  <c r="Q30" i="8"/>
  <c r="P71" i="8"/>
  <c r="O71" i="8"/>
  <c r="N71" i="8"/>
  <c r="P99" i="8"/>
  <c r="O99" i="8"/>
  <c r="P114" i="8"/>
  <c r="O114" i="8"/>
  <c r="P127" i="8"/>
  <c r="O127" i="8"/>
  <c r="N127" i="8"/>
  <c r="P138" i="8"/>
  <c r="O138" i="8"/>
  <c r="P141" i="8"/>
  <c r="O141" i="8"/>
  <c r="N157" i="8"/>
  <c r="O250" i="8"/>
  <c r="N250" i="8"/>
  <c r="P229" i="8"/>
  <c r="O229" i="8"/>
  <c r="P250" i="8"/>
  <c r="N238" i="8"/>
  <c r="M253" i="8"/>
  <c r="P58" i="8"/>
  <c r="O58" i="8"/>
  <c r="P74" i="8"/>
  <c r="O74" i="8"/>
  <c r="P90" i="8"/>
  <c r="O90" i="8"/>
  <c r="P106" i="8"/>
  <c r="O106" i="8"/>
  <c r="O151" i="8"/>
  <c r="P151" i="8"/>
  <c r="P196" i="8"/>
  <c r="O196" i="8"/>
  <c r="N196" i="8"/>
  <c r="O238" i="8"/>
  <c r="Q238" i="8" s="1"/>
  <c r="N2" i="8"/>
  <c r="O9" i="8"/>
  <c r="N11" i="8"/>
  <c r="N18" i="8"/>
  <c r="O25" i="8"/>
  <c r="N27" i="8"/>
  <c r="N29" i="8"/>
  <c r="P31" i="8"/>
  <c r="O31" i="8"/>
  <c r="N31" i="8"/>
  <c r="P47" i="8"/>
  <c r="O47" i="8"/>
  <c r="N47" i="8"/>
  <c r="N56" i="8"/>
  <c r="N58" i="8"/>
  <c r="N72" i="8"/>
  <c r="N74" i="8"/>
  <c r="N88" i="8"/>
  <c r="N90" i="8"/>
  <c r="N104" i="8"/>
  <c r="N106" i="8"/>
  <c r="N125" i="8"/>
  <c r="N151" i="8"/>
  <c r="P172" i="8"/>
  <c r="O172" i="8"/>
  <c r="N172" i="8"/>
  <c r="P194" i="8"/>
  <c r="O194" i="8"/>
  <c r="P207" i="8"/>
  <c r="O207" i="8"/>
  <c r="N233" i="8"/>
  <c r="O2" i="8"/>
  <c r="P9" i="8"/>
  <c r="O11" i="8"/>
  <c r="Q11" i="8" s="1"/>
  <c r="O18" i="8"/>
  <c r="Q18" i="8" s="1"/>
  <c r="P25" i="8"/>
  <c r="O27" i="8"/>
  <c r="Q27" i="8" s="1"/>
  <c r="O29" i="8"/>
  <c r="Q29" i="8" s="1"/>
  <c r="O56" i="8"/>
  <c r="Q56" i="8" s="1"/>
  <c r="P63" i="8"/>
  <c r="O63" i="8"/>
  <c r="N63" i="8"/>
  <c r="O72" i="8"/>
  <c r="Q72" i="8" s="1"/>
  <c r="P79" i="8"/>
  <c r="O79" i="8"/>
  <c r="N79" i="8"/>
  <c r="O88" i="8"/>
  <c r="Q88" i="8" s="1"/>
  <c r="P95" i="8"/>
  <c r="O95" i="8"/>
  <c r="N95" i="8"/>
  <c r="O104" i="8"/>
  <c r="Q104" i="8" s="1"/>
  <c r="P111" i="8"/>
  <c r="O111" i="8"/>
  <c r="N111" i="8"/>
  <c r="O125" i="8"/>
  <c r="Q125" i="8" s="1"/>
  <c r="P149" i="8"/>
  <c r="O149" i="8"/>
  <c r="O159" i="8"/>
  <c r="P159" i="8"/>
  <c r="P180" i="8"/>
  <c r="O180" i="8"/>
  <c r="N180" i="8"/>
  <c r="P183" i="8"/>
  <c r="O183" i="8"/>
  <c r="O233" i="8"/>
  <c r="Q233" i="8" s="1"/>
  <c r="P2" i="8"/>
  <c r="P4" i="8"/>
  <c r="Q4" i="8" s="1"/>
  <c r="P20" i="8"/>
  <c r="Q20" i="8" s="1"/>
  <c r="P34" i="8"/>
  <c r="O34" i="8"/>
  <c r="O45" i="8"/>
  <c r="Q45" i="8" s="1"/>
  <c r="P50" i="8"/>
  <c r="O50" i="8"/>
  <c r="N61" i="8"/>
  <c r="N77" i="8"/>
  <c r="N93" i="8"/>
  <c r="N109" i="8"/>
  <c r="N132" i="8"/>
  <c r="P134" i="8"/>
  <c r="N149" i="8"/>
  <c r="N159" i="8"/>
  <c r="P167" i="8"/>
  <c r="O167" i="8"/>
  <c r="P170" i="8"/>
  <c r="O170" i="8"/>
  <c r="N170" i="8"/>
  <c r="N178" i="8"/>
  <c r="N183" i="8"/>
  <c r="Q189" i="8"/>
  <c r="N192" i="8"/>
  <c r="N205" i="8"/>
  <c r="P208" i="8"/>
  <c r="O208" i="8"/>
  <c r="N208" i="8"/>
  <c r="O215" i="8"/>
  <c r="N231" i="8"/>
  <c r="P231" i="8"/>
  <c r="Q231" i="8" s="1"/>
  <c r="P148" i="8"/>
  <c r="Q148" i="8" s="1"/>
  <c r="N148" i="8"/>
  <c r="P156" i="8"/>
  <c r="Q156" i="8" s="1"/>
  <c r="N156" i="8"/>
  <c r="P191" i="8"/>
  <c r="O191" i="8"/>
  <c r="P204" i="8"/>
  <c r="O204" i="8"/>
  <c r="N204" i="8"/>
  <c r="P235" i="8"/>
  <c r="O235" i="8"/>
  <c r="P199" i="8"/>
  <c r="O199" i="8"/>
  <c r="Q199" i="8" s="1"/>
  <c r="O246" i="8"/>
  <c r="P246" i="8"/>
  <c r="N36" i="8"/>
  <c r="N44" i="8"/>
  <c r="N60" i="8"/>
  <c r="N68" i="8"/>
  <c r="N76" i="8"/>
  <c r="N84" i="8"/>
  <c r="N92" i="8"/>
  <c r="N100" i="8"/>
  <c r="N108" i="8"/>
  <c r="N116" i="8"/>
  <c r="N133" i="8"/>
  <c r="N140" i="8"/>
  <c r="P175" i="8"/>
  <c r="O175" i="8"/>
  <c r="Q175" i="8" s="1"/>
  <c r="N184" i="8"/>
  <c r="P188" i="8"/>
  <c r="O188" i="8"/>
  <c r="N188" i="8"/>
  <c r="N197" i="8"/>
  <c r="N199" i="8"/>
  <c r="N210" i="8"/>
  <c r="N246" i="8"/>
  <c r="O124" i="8"/>
  <c r="Q124" i="8" s="1"/>
  <c r="O126" i="8"/>
  <c r="O140" i="8"/>
  <c r="Q140" i="8" s="1"/>
  <c r="O142" i="8"/>
  <c r="P164" i="8"/>
  <c r="O164" i="8"/>
  <c r="N164" i="8"/>
  <c r="N175" i="8"/>
  <c r="N186" i="8"/>
  <c r="O210" i="8"/>
  <c r="Q210" i="8" s="1"/>
  <c r="P219" i="8"/>
  <c r="O219" i="8"/>
  <c r="O226" i="8"/>
  <c r="P226" i="8"/>
  <c r="O242" i="8"/>
  <c r="P242" i="8"/>
  <c r="O251" i="8"/>
  <c r="Q251" i="8" s="1"/>
  <c r="N251" i="8"/>
  <c r="O221" i="8"/>
  <c r="Q221" i="8" s="1"/>
  <c r="O223" i="8"/>
  <c r="O237" i="8"/>
  <c r="Q237" i="8" s="1"/>
  <c r="O239" i="8"/>
  <c r="Q164" i="8" l="1"/>
  <c r="Q235" i="8"/>
  <c r="Q107" i="8"/>
  <c r="Q86" i="8"/>
  <c r="Q141" i="8"/>
  <c r="Q16" i="8"/>
  <c r="Q229" i="8"/>
  <c r="Q115" i="8"/>
  <c r="Q39" i="8"/>
  <c r="Q191" i="8"/>
  <c r="Q183" i="8"/>
  <c r="Q55" i="8"/>
  <c r="Q67" i="8"/>
  <c r="Q73" i="8"/>
  <c r="Q135" i="8"/>
  <c r="Q239" i="8"/>
  <c r="Q232" i="8"/>
  <c r="Q81" i="8"/>
  <c r="Q126" i="8"/>
  <c r="Q50" i="8"/>
  <c r="Q149" i="8"/>
  <c r="Q95" i="8"/>
  <c r="Q63" i="8"/>
  <c r="Q172" i="8"/>
  <c r="Q31" i="8"/>
  <c r="Q99" i="8"/>
  <c r="Q181" i="8"/>
  <c r="Q174" i="8"/>
  <c r="Q75" i="8"/>
  <c r="Q49" i="8"/>
  <c r="Q90" i="8"/>
  <c r="Q144" i="8"/>
  <c r="Q225" i="8"/>
  <c r="Q14" i="8"/>
  <c r="Q71" i="8"/>
  <c r="Q157" i="8"/>
  <c r="Q119" i="8"/>
  <c r="Q136" i="8"/>
  <c r="Q160" i="8"/>
  <c r="Q106" i="8"/>
  <c r="Q114" i="8"/>
  <c r="Q120" i="8"/>
  <c r="Q121" i="8"/>
  <c r="Q33" i="8"/>
  <c r="Q130" i="8"/>
  <c r="Q134" i="8"/>
  <c r="Q128" i="8"/>
  <c r="Q155" i="8"/>
  <c r="Q173" i="8"/>
  <c r="Q142" i="8"/>
  <c r="Q167" i="8"/>
  <c r="Q98" i="8"/>
  <c r="Q222" i="8"/>
  <c r="Q5" i="8"/>
  <c r="Q143" i="8"/>
  <c r="Q65" i="8"/>
  <c r="Q89" i="8"/>
  <c r="Q150" i="8"/>
  <c r="Q190" i="8"/>
  <c r="Q42" i="8"/>
  <c r="Q215" i="8"/>
  <c r="Q243" i="8"/>
  <c r="Q101" i="8"/>
  <c r="Q139" i="8"/>
  <c r="Q247" i="8"/>
  <c r="Q198" i="8"/>
  <c r="Q57" i="8"/>
  <c r="Q158" i="8"/>
  <c r="Q166" i="8"/>
  <c r="Q159" i="8"/>
  <c r="Q223" i="8"/>
  <c r="Q188" i="8"/>
  <c r="Q194" i="8"/>
  <c r="Q47" i="8"/>
  <c r="Q250" i="8"/>
  <c r="Q127" i="8"/>
  <c r="Q152" i="8"/>
  <c r="Q59" i="8"/>
  <c r="Q208" i="8"/>
  <c r="Q170" i="8"/>
  <c r="Q180" i="8"/>
  <c r="Q21" i="8"/>
  <c r="Q23" i="8"/>
  <c r="Q103" i="8"/>
  <c r="Q80" i="8"/>
  <c r="Q105" i="8"/>
  <c r="Q151" i="8"/>
  <c r="Q53" i="8"/>
  <c r="Q66" i="8"/>
  <c r="Q40" i="8"/>
  <c r="Q69" i="8"/>
  <c r="Q246" i="8"/>
  <c r="Q85" i="8"/>
  <c r="Q113" i="8"/>
  <c r="Q97" i="8"/>
  <c r="Q34" i="8"/>
  <c r="Q196" i="8"/>
  <c r="Q74" i="8"/>
  <c r="Q91" i="8"/>
  <c r="Q102" i="8"/>
  <c r="Q41" i="8"/>
  <c r="Q25" i="8"/>
  <c r="Q58" i="8"/>
  <c r="Q117" i="8"/>
  <c r="Q82" i="8"/>
  <c r="Q9" i="8"/>
  <c r="Q242" i="8"/>
  <c r="N253" i="8"/>
  <c r="P253" i="8"/>
  <c r="Q129" i="8"/>
  <c r="Q17" i="8"/>
  <c r="Q226" i="8"/>
  <c r="O253" i="8"/>
  <c r="Q2" i="8"/>
  <c r="Q219" i="8"/>
  <c r="Q204" i="8"/>
  <c r="Q111" i="8"/>
  <c r="Q79" i="8"/>
  <c r="Q207" i="8"/>
  <c r="Q138" i="8"/>
  <c r="Q168" i="8"/>
  <c r="Q83" i="8"/>
  <c r="Q87" i="8"/>
  <c r="Q7" i="8"/>
  <c r="Q122" i="8"/>
  <c r="Q35" i="8"/>
  <c r="Q3" i="8"/>
  <c r="Q26" i="8"/>
  <c r="Q253" i="8" l="1"/>
</calcChain>
</file>

<file path=xl/sharedStrings.xml><?xml version="1.0" encoding="utf-8"?>
<sst xmlns="http://schemas.openxmlformats.org/spreadsheetml/2006/main" count="3293" uniqueCount="913">
  <si>
    <r>
      <rPr>
        <sz val="9.75"/>
        <color rgb="FF000000"/>
        <rFont val="Calibri"/>
        <family val="2"/>
      </rPr>
      <t xml:space="preserve">刘志强
</t>
    </r>
    <r>
      <rPr>
        <sz val="9.75"/>
        <color rgb="FFF54A45"/>
        <rFont val="Calibri"/>
        <family val="2"/>
      </rPr>
      <t>（样例）</t>
    </r>
  </si>
  <si>
    <r>
      <rPr>
        <sz val="9.75"/>
        <color rgb="FF000000"/>
        <rFont val="Calibri"/>
        <family val="2"/>
      </rPr>
      <t xml:space="preserve">金红兰
</t>
    </r>
    <r>
      <rPr>
        <sz val="9.75"/>
        <color rgb="FFF54A45"/>
        <rFont val="Calibri"/>
        <family val="2"/>
      </rPr>
      <t>（样例）</t>
    </r>
  </si>
  <si>
    <t>序号</t>
  </si>
  <si>
    <t>姓名</t>
  </si>
  <si>
    <t>case编号</t>
  </si>
  <si>
    <t>出发地</t>
  </si>
  <si>
    <t>目的地</t>
  </si>
  <si>
    <t>领区</t>
  </si>
  <si>
    <t>签证国家</t>
  </si>
  <si>
    <t>签证类型</t>
  </si>
  <si>
    <t>签证状态</t>
  </si>
  <si>
    <t>政府费用+签证中心费用合计
（以信用卡刷卡人民币记录为准）</t>
  </si>
  <si>
    <t>供应商服务费
（签证）</t>
  </si>
  <si>
    <t>其他杂费
（康辉代付or字节报销杂费）</t>
  </si>
  <si>
    <t>其他杂费说明
（包含翻译/洗照片/打车/快递/加急费/护照借出费等）</t>
  </si>
  <si>
    <t>其他杂费含服务费
*1.06</t>
  </si>
  <si>
    <t>总金额（不含税 ）
（签证费用+签证服务费+其他杂费含服务费）</t>
  </si>
  <si>
    <t>总金额（含税）
（签证费用+[{签证服务费+其他杂费含服务费}含税6%]）</t>
  </si>
  <si>
    <t>合计可抵扣税额
（开专票的情况下，票面的税额）</t>
  </si>
  <si>
    <t>不含税金额
（总金额-可抵扣税额）</t>
  </si>
  <si>
    <t>费用描述</t>
  </si>
  <si>
    <t>币种</t>
  </si>
  <si>
    <t>TV1N1592026526021443584</t>
  </si>
  <si>
    <t>中国</t>
  </si>
  <si>
    <t>新加坡</t>
  </si>
  <si>
    <t>北京</t>
  </si>
  <si>
    <t>商务</t>
  </si>
  <si>
    <t>已完成</t>
  </si>
  <si>
    <t>快递30+照片冲洗50+500护照借出费</t>
  </si>
  <si>
    <t>签证费</t>
  </si>
  <si>
    <t>CNY</t>
  </si>
  <si>
    <t>TV1N1600755650622492672</t>
  </si>
  <si>
    <t>韩国</t>
  </si>
  <si>
    <t>旅游</t>
  </si>
  <si>
    <t>已出签</t>
  </si>
  <si>
    <t>快递费</t>
  </si>
  <si>
    <t>合计</t>
  </si>
  <si>
    <t>可抵扣税额
（开专票的情况下，票面的税额）</t>
  </si>
  <si>
    <t>不可抵扣金额
（总金额-可抵扣税额）</t>
  </si>
  <si>
    <t>英国</t>
  </si>
  <si>
    <t>翻译</t>
  </si>
  <si>
    <t>受理中</t>
  </si>
  <si>
    <t>赵一桥</t>
  </si>
  <si>
    <t>上海</t>
  </si>
  <si>
    <t>广州</t>
  </si>
  <si>
    <t>美国+EVUS</t>
  </si>
  <si>
    <t>美国</t>
  </si>
  <si>
    <t>武言博</t>
  </si>
  <si>
    <t>魏君</t>
  </si>
  <si>
    <t>王怡</t>
  </si>
  <si>
    <t>张鹏飞</t>
  </si>
  <si>
    <t>加急</t>
  </si>
  <si>
    <t>李佳璇</t>
  </si>
  <si>
    <t>刘瑞华</t>
  </si>
  <si>
    <t>张灵芳</t>
  </si>
  <si>
    <t>陈欣</t>
  </si>
  <si>
    <t>郑鹏程</t>
  </si>
  <si>
    <t>TV1N1620319018610843648</t>
  </si>
  <si>
    <t>沈阳</t>
  </si>
  <si>
    <t>林汐石</t>
  </si>
  <si>
    <t>TV1N1616003348813320192</t>
  </si>
  <si>
    <t>李宇嘉</t>
  </si>
  <si>
    <t>巴西</t>
  </si>
  <si>
    <t>周端</t>
  </si>
  <si>
    <t>黄晓晨</t>
  </si>
  <si>
    <t>张颖</t>
  </si>
  <si>
    <t>TV1N1625020271433916416</t>
  </si>
  <si>
    <t>冯琳</t>
  </si>
  <si>
    <t>康铭全</t>
  </si>
  <si>
    <t>TV1N1620672563809824768</t>
  </si>
  <si>
    <t>吴雯君</t>
  </si>
  <si>
    <t>TV1N1628248297630404608</t>
  </si>
  <si>
    <t>黄金源</t>
  </si>
  <si>
    <t>TV1N1627529313293529088</t>
  </si>
  <si>
    <t>王剑</t>
  </si>
  <si>
    <t>邓睿强</t>
  </si>
  <si>
    <t>TV1N1592108451050643456</t>
  </si>
  <si>
    <t>杨琳</t>
  </si>
  <si>
    <t>印尼-落地签</t>
  </si>
  <si>
    <t>徐超</t>
  </si>
  <si>
    <t>赵建澎</t>
  </si>
  <si>
    <t>王宇皓</t>
  </si>
  <si>
    <t>TV1N1630085623600160768</t>
  </si>
  <si>
    <t>康祺珘</t>
  </si>
  <si>
    <t>TV1N1628675319712256000</t>
  </si>
  <si>
    <t>朱华</t>
  </si>
  <si>
    <t>陈耀阳</t>
  </si>
  <si>
    <t>罗堃虎</t>
  </si>
  <si>
    <t>崔津源</t>
  </si>
  <si>
    <t>周帆</t>
  </si>
  <si>
    <t>美国护照邮寄</t>
  </si>
  <si>
    <t>李抒彦</t>
  </si>
  <si>
    <t>刘璇忆</t>
  </si>
  <si>
    <t>林曦彤</t>
  </si>
  <si>
    <t>崔益飞</t>
  </si>
  <si>
    <t>刘子鉴</t>
  </si>
  <si>
    <t>巩洪楼</t>
  </si>
  <si>
    <t>刘志鹏</t>
  </si>
  <si>
    <t>苏晓佳</t>
  </si>
  <si>
    <t>黄苏惠</t>
  </si>
  <si>
    <t>崔贤师</t>
  </si>
  <si>
    <t>谢琳</t>
  </si>
  <si>
    <t>杨薇薇</t>
  </si>
  <si>
    <t>唐嘉雯</t>
  </si>
  <si>
    <t>TV1N1622822856458743808</t>
  </si>
  <si>
    <t xml:space="preserve"> 印尼-落地签</t>
  </si>
  <si>
    <t>Margaret Goh</t>
  </si>
  <si>
    <t>潘浩君</t>
  </si>
  <si>
    <t>TV1N1648249591351713792</t>
  </si>
  <si>
    <t>王雨嫣</t>
  </si>
  <si>
    <t>TV1N1646826153596710912</t>
  </si>
  <si>
    <t>赵梦雪</t>
  </si>
  <si>
    <t>张蓓</t>
  </si>
  <si>
    <t>陈思荃</t>
  </si>
  <si>
    <t>TV1N1654334175948763136</t>
  </si>
  <si>
    <t>TV1N1644260045374976000</t>
  </si>
  <si>
    <t>李京潞</t>
  </si>
  <si>
    <t>加急单次+快递</t>
  </si>
  <si>
    <t>高伟</t>
  </si>
  <si>
    <t>缪卓延</t>
  </si>
  <si>
    <t>TV1N1656205185945960448</t>
  </si>
  <si>
    <t>王紫璇</t>
  </si>
  <si>
    <t>TV1N1658661616029020160</t>
  </si>
  <si>
    <t>北京正常</t>
  </si>
  <si>
    <t>TV1N1659137880787464192</t>
  </si>
  <si>
    <t>陈俊宏</t>
  </si>
  <si>
    <t>TV1N1660955427325435904</t>
  </si>
  <si>
    <t>上海加急6-7月</t>
  </si>
  <si>
    <t xml:space="preserve"> Lynn Chan</t>
  </si>
  <si>
    <t>TV1N1658102043656318976</t>
  </si>
  <si>
    <t>张海霞</t>
  </si>
  <si>
    <t>沈阳加急6月-7月</t>
  </si>
  <si>
    <t>刘婷婷</t>
  </si>
  <si>
    <t>TV1N1649239750251704320</t>
  </si>
  <si>
    <t>沈阳普通</t>
  </si>
  <si>
    <t>蔡海洪</t>
  </si>
  <si>
    <t>TV1N1656199638710607872</t>
  </si>
  <si>
    <t>沈阳正常7月月14前</t>
  </si>
  <si>
    <t>霍雨薇</t>
  </si>
  <si>
    <t>TV1N1655468331248443392</t>
  </si>
  <si>
    <t>北京5工加急 邮寄</t>
  </si>
  <si>
    <t>Namit-客人自己缴费</t>
  </si>
  <si>
    <t>周紫微（5月转）</t>
  </si>
  <si>
    <t>TV1N1657808960943239168</t>
  </si>
  <si>
    <t>TV1N1656916365538938880</t>
  </si>
  <si>
    <t>周润萌</t>
  </si>
  <si>
    <t>TV1N1657945079655628800</t>
  </si>
  <si>
    <t>范嘉佳</t>
  </si>
  <si>
    <t>TV1N1642778186380050432</t>
  </si>
  <si>
    <t>夏晶晶</t>
  </si>
  <si>
    <t>TV1N1650329655543394304</t>
  </si>
  <si>
    <t>周明澍</t>
  </si>
  <si>
    <t>张洵</t>
  </si>
  <si>
    <t>TV1N1654751118883328000</t>
  </si>
  <si>
    <t>黄胤</t>
  </si>
  <si>
    <t>TV1N1658302139161395200</t>
  </si>
  <si>
    <t xml:space="preserve"> 马骁</t>
  </si>
  <si>
    <t>TV1N1657833099636613120</t>
  </si>
  <si>
    <t>庄诗彬</t>
  </si>
  <si>
    <t>TV1N1656917149693353984</t>
  </si>
  <si>
    <t>TV1N1658771056937836544</t>
  </si>
  <si>
    <t>陈渝腊</t>
  </si>
  <si>
    <t>TV1N1658071671245635584</t>
  </si>
  <si>
    <t>何胜吾</t>
  </si>
  <si>
    <t>邱予晗</t>
  </si>
  <si>
    <t>TV1N1657309302269620224</t>
  </si>
  <si>
    <t>黄文超</t>
  </si>
  <si>
    <t>TV1N1656920436119298048</t>
  </si>
  <si>
    <t>吴尊宇</t>
  </si>
  <si>
    <t>TV1N1658704592532901888</t>
  </si>
  <si>
    <t>黄澈</t>
  </si>
  <si>
    <t>TV1N1658758909121949696</t>
  </si>
  <si>
    <t>李恩惠</t>
  </si>
  <si>
    <t>JanWilk吴健</t>
  </si>
  <si>
    <t>TV1N1658835684715819008</t>
  </si>
  <si>
    <t>吴柳津</t>
  </si>
  <si>
    <t>TV1N1657938343699857408</t>
  </si>
  <si>
    <t>Ali Sharafat</t>
  </si>
  <si>
    <t>TV1N1646021890901569536</t>
  </si>
  <si>
    <t>宋孝儒</t>
  </si>
  <si>
    <t>TV1N1658052349265690624</t>
  </si>
  <si>
    <t>周辰漫</t>
  </si>
  <si>
    <t>Marcuz Pae</t>
  </si>
  <si>
    <t>TV1N1655863214408806400</t>
  </si>
  <si>
    <t>贾花艳</t>
  </si>
  <si>
    <t>TV1N1651426179950264320</t>
  </si>
  <si>
    <t>余润琦</t>
  </si>
  <si>
    <t>TV1N1651426175860703232</t>
  </si>
  <si>
    <t>周越</t>
  </si>
  <si>
    <t>TV1N1656590077678706688</t>
  </si>
  <si>
    <t>高晓雨</t>
  </si>
  <si>
    <t>TV1N1656932492071563264</t>
  </si>
  <si>
    <t>潘凌云</t>
  </si>
  <si>
    <t>TV1N1656959311067938816</t>
  </si>
  <si>
    <t>Abhishek Karwar</t>
  </si>
  <si>
    <t>TV1N1655797445838880768</t>
  </si>
  <si>
    <t>林鹏</t>
  </si>
  <si>
    <t>TV1N1656577486608769024</t>
  </si>
  <si>
    <t>James Zhang</t>
  </si>
  <si>
    <t>TV1N1656872996221607936</t>
  </si>
  <si>
    <t>夏恩龙</t>
  </si>
  <si>
    <t>TV1N1659457453692772352</t>
  </si>
  <si>
    <t>Zack陈智鸿-本人邮箱未提供收据</t>
  </si>
  <si>
    <t>TV1N1660621793917718528</t>
  </si>
  <si>
    <t>杨徵薇</t>
  </si>
  <si>
    <t xml:space="preserve"> 张星星</t>
  </si>
  <si>
    <t>TV1N1665598032357490688</t>
  </si>
  <si>
    <t>刘晨晨</t>
  </si>
  <si>
    <t>TV1N1663068667035590656</t>
  </si>
  <si>
    <t xml:space="preserve">李智博 </t>
  </si>
  <si>
    <t>TV1N1666107858552537088</t>
  </si>
  <si>
    <t>Bojie Sun</t>
  </si>
  <si>
    <t>TV1N1665981762280488960</t>
  </si>
  <si>
    <t>周紫微二次申请</t>
  </si>
  <si>
    <t>张玉坤</t>
  </si>
  <si>
    <t>TV1N1660816556805677056</t>
  </si>
  <si>
    <t xml:space="preserve">北京5工加急 </t>
  </si>
  <si>
    <t>谢法</t>
  </si>
  <si>
    <t>TV1N1660543407065120768</t>
  </si>
  <si>
    <t>沈阳加急6月中中</t>
  </si>
  <si>
    <t>罗泽荣</t>
  </si>
  <si>
    <t>TV1N1661213568881557504</t>
  </si>
  <si>
    <t>沈阳加急6-7月初</t>
  </si>
  <si>
    <t>张茜-取消已操作</t>
  </si>
  <si>
    <t>TV1N1656541840762568704</t>
  </si>
  <si>
    <t>北京加急7月中前</t>
  </si>
  <si>
    <t>李俨</t>
  </si>
  <si>
    <t>沈阳加急6月中</t>
  </si>
  <si>
    <t>李伟鹏</t>
  </si>
  <si>
    <t>TV1N1658370436762341376</t>
  </si>
  <si>
    <t>沈阳普通6月中</t>
  </si>
  <si>
    <t>郭继勇</t>
  </si>
  <si>
    <t>TV1N1655869397156876288</t>
  </si>
  <si>
    <t>北京加急6-7月</t>
  </si>
  <si>
    <t>董烨涛</t>
  </si>
  <si>
    <t>TV1N1658322525550739456</t>
  </si>
  <si>
    <t>加急6-7月</t>
  </si>
  <si>
    <t>梁幕天</t>
  </si>
  <si>
    <t>TV1N1651493215632048128</t>
  </si>
  <si>
    <t>陈昕婕</t>
  </si>
  <si>
    <t>TV1N1661961760896090112</t>
  </si>
  <si>
    <t>黄建</t>
  </si>
  <si>
    <t>TV1N1658702213624381440</t>
  </si>
  <si>
    <t>朱潇放</t>
  </si>
  <si>
    <t>TV1N1663379902604025856</t>
  </si>
  <si>
    <t xml:space="preserve"> Vishal Singh Rajput-客人自己缴费</t>
  </si>
  <si>
    <t>TV1N1655882596711268352</t>
  </si>
  <si>
    <t>王宠慧</t>
  </si>
  <si>
    <t>TV1N1663082550039257088</t>
  </si>
  <si>
    <t>TV1N1662436210112294912</t>
  </si>
  <si>
    <t>邵兆莹</t>
  </si>
  <si>
    <t>TV1N1655494364223856640</t>
  </si>
  <si>
    <t xml:space="preserve"> 向潇</t>
  </si>
  <si>
    <t>TV1N1662006075298992128</t>
  </si>
  <si>
    <t>梁钰丹</t>
  </si>
  <si>
    <t>TV1N1661986573291257856</t>
  </si>
  <si>
    <t>TV1N1663026636443742208</t>
  </si>
  <si>
    <t>鲁逸飞</t>
  </si>
  <si>
    <t>TV1N1663452838056845312</t>
  </si>
  <si>
    <t>廖少愉</t>
  </si>
  <si>
    <t>TV1N1662447068305604608</t>
  </si>
  <si>
    <t>广州加急6-7月</t>
  </si>
  <si>
    <t>北京正常9月</t>
  </si>
  <si>
    <t>沈阳加急7-8月</t>
  </si>
  <si>
    <t>王钰莹</t>
  </si>
  <si>
    <t>TV1N1663016256900317184</t>
  </si>
  <si>
    <t>沈阳加急6月</t>
  </si>
  <si>
    <t>TV1N1656597033545904128</t>
  </si>
  <si>
    <t>广州普通</t>
  </si>
  <si>
    <t>雷亚伟</t>
  </si>
  <si>
    <t>TV1N1645684940390842368</t>
  </si>
  <si>
    <t>沈阳加急6-7月</t>
  </si>
  <si>
    <t>周悦成</t>
  </si>
  <si>
    <t>沈阳加急7月初</t>
  </si>
  <si>
    <t>林明珠</t>
  </si>
  <si>
    <t>TV1N1663082610470809600</t>
  </si>
  <si>
    <t>正常</t>
  </si>
  <si>
    <t>李玥</t>
  </si>
  <si>
    <t>王宇寒-本人邮箱未提供收据</t>
  </si>
  <si>
    <t>TV1N1663025755908358144</t>
  </si>
  <si>
    <t>胡思静-本人邮箱未提供收据</t>
  </si>
  <si>
    <t>TV1N1663073859374206976</t>
  </si>
  <si>
    <t>曾倩雯</t>
  </si>
  <si>
    <t>TV1N1663189874926059520</t>
  </si>
  <si>
    <t>陈妮</t>
  </si>
  <si>
    <t>毛梦颖</t>
  </si>
  <si>
    <t>TV1N1663897534956662784</t>
  </si>
  <si>
    <t>许嘉仪</t>
  </si>
  <si>
    <t>加急号480+签证中心其他费158+打车费20</t>
  </si>
  <si>
    <t>蔺楠</t>
  </si>
  <si>
    <t>加急号480+签证中心其他费158+打车费18</t>
  </si>
  <si>
    <t xml:space="preserve"> 唐松巧</t>
  </si>
  <si>
    <t>陆俊男</t>
  </si>
  <si>
    <t>TV1N1663929803897434112</t>
  </si>
  <si>
    <t>张涵</t>
  </si>
  <si>
    <t>TV1N1660862097254137856</t>
  </si>
  <si>
    <t>陈晨</t>
  </si>
  <si>
    <t>TV1N1661922727511826432</t>
  </si>
  <si>
    <t>TV1N1660484109689667584</t>
  </si>
  <si>
    <t>TV1N1646808691845083136</t>
  </si>
  <si>
    <t>上海加急6-8月</t>
  </si>
  <si>
    <t>陈鹤</t>
  </si>
  <si>
    <t>TV1N1657959305262583808</t>
  </si>
  <si>
    <t>宁海</t>
  </si>
  <si>
    <t>TV1N1650338847318581248</t>
  </si>
  <si>
    <t>北京普通9-10月</t>
  </si>
  <si>
    <t>张鸣飞</t>
  </si>
  <si>
    <t>TV1N1654764584050286592</t>
  </si>
  <si>
    <t>北京加急7月</t>
  </si>
  <si>
    <t>朱兆楠</t>
  </si>
  <si>
    <t>TV1N1649344429866373120</t>
  </si>
  <si>
    <t>李大成</t>
  </si>
  <si>
    <t>北京正常9-10月</t>
  </si>
  <si>
    <t>戴俊毅</t>
  </si>
  <si>
    <t>TV1N1663372015601295360</t>
  </si>
  <si>
    <t>代传递改面式，北京加急+打车费26</t>
  </si>
  <si>
    <t>陈娇娇</t>
  </si>
  <si>
    <t>TV1N1650467414799122432</t>
  </si>
  <si>
    <t>沈阳普通8月</t>
  </si>
  <si>
    <t>张含笑</t>
  </si>
  <si>
    <t>加急号480+签证中心其他费158</t>
  </si>
  <si>
    <t>张白丁</t>
  </si>
  <si>
    <t>加急号480+签证中心其他费158+打车费26</t>
  </si>
  <si>
    <t>加急号480+签证中心其他费198</t>
  </si>
  <si>
    <t>李弥</t>
  </si>
  <si>
    <t>姜之睿</t>
  </si>
  <si>
    <t>TV1N1663524108593090560</t>
  </si>
  <si>
    <t>吴中原</t>
  </si>
  <si>
    <t>TV1N1658662099166609408</t>
  </si>
  <si>
    <t>北京约9-10月普通</t>
  </si>
  <si>
    <t>郭乾乐</t>
  </si>
  <si>
    <t>TV1N1663104206363217920</t>
  </si>
  <si>
    <t>王博</t>
  </si>
  <si>
    <t>TV1N1659799798476963840</t>
  </si>
  <si>
    <t>沈阳普通7-8月</t>
  </si>
  <si>
    <t>陈若雯</t>
  </si>
  <si>
    <t>刘璇</t>
  </si>
  <si>
    <t>TV1N1658717478932144128</t>
  </si>
  <si>
    <t>TV1N1665009571992793088</t>
  </si>
  <si>
    <t>黄文君</t>
  </si>
  <si>
    <t xml:space="preserve"> 徐梦琦</t>
  </si>
  <si>
    <t>TV1N1665538863839481856</t>
  </si>
  <si>
    <t>TV1N1664914166030364672</t>
  </si>
  <si>
    <t>TV1N1665029961184067584</t>
  </si>
  <si>
    <t>Helena Lersch--客人自己缴费</t>
  </si>
  <si>
    <t>TV1N1663110203844763648</t>
  </si>
  <si>
    <t>李帅</t>
  </si>
  <si>
    <t>曾鸣--客人自己缴费</t>
  </si>
  <si>
    <t>曾绍瑞</t>
  </si>
  <si>
    <t>TV1N1660164008318767104</t>
  </si>
  <si>
    <t>李德龙</t>
  </si>
  <si>
    <t>TV1N1656158900589281280</t>
  </si>
  <si>
    <t>雒志炜</t>
  </si>
  <si>
    <t>TV1N1656160019449233408</t>
  </si>
  <si>
    <t>陈一鸣</t>
  </si>
  <si>
    <t>TV1N1662025862360236032</t>
  </si>
  <si>
    <t>加急6-8月</t>
  </si>
  <si>
    <t>北京加急9月中</t>
  </si>
  <si>
    <t>美国EVUS</t>
  </si>
  <si>
    <t>孙溪悦</t>
  </si>
  <si>
    <t>TV1N1661929879404187648</t>
  </si>
  <si>
    <t>于潇潇</t>
  </si>
  <si>
    <t>TV1N1663508177628254208</t>
  </si>
  <si>
    <t>广州加急6-8月</t>
  </si>
  <si>
    <t>TV1N1663071651236728832</t>
  </si>
  <si>
    <t>李鹏宇</t>
  </si>
  <si>
    <t>TV1N1658356912979963904</t>
  </si>
  <si>
    <t>汪冰蟾</t>
  </si>
  <si>
    <t>TV1N1664191716674125824</t>
  </si>
  <si>
    <t>沈阳普通8月中</t>
  </si>
  <si>
    <t>上官宗杰</t>
  </si>
  <si>
    <t>TV1N1663499154476552192</t>
  </si>
  <si>
    <t>沈阳加急7月20前</t>
  </si>
  <si>
    <t>邮寄15+交通费13</t>
  </si>
  <si>
    <t>TV1N1613859392926961664</t>
  </si>
  <si>
    <t>邮寄15+打车费23</t>
  </si>
  <si>
    <t>外地</t>
  </si>
  <si>
    <t>邮寄18+打车费17</t>
  </si>
  <si>
    <t>邮寄15+交通费27</t>
  </si>
  <si>
    <t>丁亮</t>
  </si>
  <si>
    <t>TV1N1663175672278642688</t>
  </si>
  <si>
    <t>沈阳加急6-7月面试改香港面试</t>
  </si>
  <si>
    <t>周小</t>
  </si>
  <si>
    <t>TV1N1664216656781676544</t>
  </si>
  <si>
    <t>沈阳加急7.21前</t>
  </si>
  <si>
    <t>程梦琪 二次加急</t>
  </si>
  <si>
    <t>加急已预约北京6.14改沈阳7月中</t>
  </si>
  <si>
    <t xml:space="preserve"> 刘梦璇</t>
  </si>
  <si>
    <t>Alan</t>
  </si>
  <si>
    <t>TV1N1666714034789163008</t>
  </si>
  <si>
    <t>吕富超</t>
  </si>
  <si>
    <t>吴林峰</t>
  </si>
  <si>
    <t>TV1N1666716116418027520</t>
  </si>
  <si>
    <t>何若华</t>
  </si>
  <si>
    <t>王婧颖</t>
  </si>
  <si>
    <t>TV1N1664536954718461952</t>
  </si>
  <si>
    <t>沈阳加急7月21前</t>
  </si>
  <si>
    <t>温嘉春</t>
  </si>
  <si>
    <t>TV1N1663778070550388736</t>
  </si>
  <si>
    <t>沈阳加急7月</t>
  </si>
  <si>
    <t>侯俊杰</t>
  </si>
  <si>
    <t>TV1N1664536783918047232</t>
  </si>
  <si>
    <t>TV1N1664505257734004736</t>
  </si>
  <si>
    <t>TV1N1640354550239010816</t>
  </si>
  <si>
    <t>沈阳普通8-9月</t>
  </si>
  <si>
    <t>TV1N1665565485321867264</t>
  </si>
  <si>
    <t>胡柳</t>
  </si>
  <si>
    <t>TV1N1666333537902620672</t>
  </si>
  <si>
    <t>孟子钰</t>
  </si>
  <si>
    <t>TV1N1645256811666898944</t>
  </si>
  <si>
    <t>沈阳加急7月份</t>
  </si>
  <si>
    <t>田光前</t>
  </si>
  <si>
    <t>TV1N1661642611372150784</t>
  </si>
  <si>
    <t>沈阳加急6月-7月初</t>
  </si>
  <si>
    <t>Cathie Gou</t>
  </si>
  <si>
    <t>张烨</t>
  </si>
  <si>
    <t>TV1N1658037323498700800</t>
  </si>
  <si>
    <t>TV1N1668270149671055360</t>
  </si>
  <si>
    <t>陈欧婷</t>
  </si>
  <si>
    <t>TV1N1668522285793107968</t>
  </si>
  <si>
    <t xml:space="preserve"> 肖慕佳</t>
  </si>
  <si>
    <t>TV1N1666846020585361408</t>
  </si>
  <si>
    <t xml:space="preserve"> Angee Xue</t>
  </si>
  <si>
    <t>TV1N1668181540498554880</t>
  </si>
  <si>
    <t>左龙</t>
  </si>
  <si>
    <t>TV1N1666734351825743872</t>
  </si>
  <si>
    <t>宋衡</t>
  </si>
  <si>
    <t>TV1N1668423972762918912</t>
  </si>
  <si>
    <t>刘婧璐</t>
  </si>
  <si>
    <t>TV1N1667047303946788864</t>
  </si>
  <si>
    <t>TV1N1646059915975061504</t>
  </si>
  <si>
    <t>高姝雅</t>
  </si>
  <si>
    <t>TV1N1663432327142735872</t>
  </si>
  <si>
    <t>周科宇</t>
  </si>
  <si>
    <t>TV1N1659432127235375104</t>
  </si>
  <si>
    <t>北京普通</t>
  </si>
  <si>
    <t>TV1N1663502383134425088</t>
  </si>
  <si>
    <t>吴天星</t>
  </si>
  <si>
    <t>TV1N1663022134298746880</t>
  </si>
  <si>
    <t>TV1N1668145247454486528</t>
  </si>
  <si>
    <t>吴睿鸣</t>
  </si>
  <si>
    <t>TV1N1648567400032088064</t>
  </si>
  <si>
    <t>张鹏</t>
  </si>
  <si>
    <t>张俊</t>
  </si>
  <si>
    <t>王腾迪</t>
  </si>
  <si>
    <t>V1N1663823211705233408</t>
  </si>
  <si>
    <t>陈锋杰</t>
  </si>
  <si>
    <t>TV1N1643220994307977216</t>
  </si>
  <si>
    <t>沈阳加急</t>
  </si>
  <si>
    <t>王薪宇</t>
  </si>
  <si>
    <t>TV1N1664324160500858880</t>
  </si>
  <si>
    <t>王敬惠</t>
  </si>
  <si>
    <t>TV1N1661729388728582144</t>
  </si>
  <si>
    <t>王语嫣</t>
  </si>
  <si>
    <t>周子桓</t>
  </si>
  <si>
    <t>TV1N1668120264967581696</t>
  </si>
  <si>
    <t>吴子顼</t>
  </si>
  <si>
    <t>TV1N1666329487849193472</t>
  </si>
  <si>
    <t>陆瀚陶</t>
  </si>
  <si>
    <t>TV1N1664307385713385472</t>
  </si>
  <si>
    <t>TV1N1669383934007926784</t>
  </si>
  <si>
    <t>TV1N1669548612961038336</t>
  </si>
  <si>
    <t>TV1N1669222786763685888</t>
  </si>
  <si>
    <t>李怡萱</t>
  </si>
  <si>
    <t>TV1N1668511237161869312</t>
  </si>
  <si>
    <t>Xin Yi Wua</t>
  </si>
  <si>
    <t>TV1N1669541808034160640</t>
  </si>
  <si>
    <t>TV1N1668850444682117120</t>
  </si>
  <si>
    <t>Christina Jih</t>
  </si>
  <si>
    <t>葡萄牙翻译</t>
  </si>
  <si>
    <t>翻译费用</t>
  </si>
  <si>
    <t>尹潇潇</t>
  </si>
  <si>
    <t>TV1N1665959368685846528</t>
  </si>
  <si>
    <t>李知亦</t>
  </si>
  <si>
    <t>TV1N1661588314513104896</t>
  </si>
  <si>
    <t>张翻</t>
  </si>
  <si>
    <t>TV1N1668856666202124288</t>
  </si>
  <si>
    <t>王伟其</t>
  </si>
  <si>
    <t>TV1N1660599385575927808</t>
  </si>
  <si>
    <t>普通</t>
  </si>
  <si>
    <t>王舸</t>
  </si>
  <si>
    <t>TV1N1668598792465088512</t>
  </si>
  <si>
    <t>赵嫦雪</t>
  </si>
  <si>
    <t>TV1N1669898269327175680</t>
  </si>
  <si>
    <t>林扬帆</t>
  </si>
  <si>
    <t>TV1N1669630497510780928</t>
  </si>
  <si>
    <t>解亚坤</t>
  </si>
  <si>
    <t>TV1N1670707694141054976</t>
  </si>
  <si>
    <t>孙海源</t>
  </si>
  <si>
    <t>TV1N1670663660097826816</t>
  </si>
  <si>
    <t>TV1N1670103697227079680</t>
  </si>
  <si>
    <t>TV1N1666706588867727360</t>
  </si>
  <si>
    <t>TV1N1670671001534930944</t>
  </si>
  <si>
    <t>邵舒</t>
  </si>
  <si>
    <t xml:space="preserve"> 北京</t>
  </si>
  <si>
    <t>刘智菡</t>
  </si>
  <si>
    <t>多次+快递</t>
  </si>
  <si>
    <t>正常+快递</t>
  </si>
  <si>
    <t>黄悦新</t>
  </si>
  <si>
    <t>孙雯玉</t>
  </si>
  <si>
    <t>加急单次+快递二次</t>
  </si>
  <si>
    <t>陈志杰</t>
  </si>
  <si>
    <t>况庆</t>
  </si>
  <si>
    <t>王庆磊</t>
  </si>
  <si>
    <t>朱霖</t>
  </si>
  <si>
    <t>蒲越</t>
  </si>
  <si>
    <t>刘思童</t>
  </si>
  <si>
    <t>周欣</t>
  </si>
  <si>
    <t>加急多次快递</t>
  </si>
  <si>
    <t>邮寄18+打车费15</t>
  </si>
  <si>
    <t>邮寄18</t>
  </si>
  <si>
    <t>TV1N1668464774310510592</t>
  </si>
  <si>
    <t>马志凯</t>
  </si>
  <si>
    <t>TV1N1671423730842742784</t>
  </si>
  <si>
    <t>沈吟</t>
  </si>
  <si>
    <t>TV1N1671152546347528192</t>
  </si>
  <si>
    <t>TV1N1671911402883457024</t>
  </si>
  <si>
    <t>王冉</t>
  </si>
  <si>
    <t>TV1N1670786979262488576</t>
  </si>
  <si>
    <t>李悦婷</t>
  </si>
  <si>
    <t>TV1N1668643354973696000</t>
  </si>
  <si>
    <t>袁梓聪</t>
  </si>
  <si>
    <t>TV1N1670634745526517760</t>
  </si>
  <si>
    <t>杨小彦</t>
  </si>
  <si>
    <t>熊飞虎</t>
  </si>
  <si>
    <t>TV1N1668616342078988288</t>
  </si>
  <si>
    <t>张宇杰</t>
  </si>
  <si>
    <t>TV1N1639856941367762944</t>
  </si>
  <si>
    <t>张晓冬</t>
  </si>
  <si>
    <t>TV1N1665919931859927040</t>
  </si>
  <si>
    <t>王韵之</t>
  </si>
  <si>
    <t>TV1N1673203914461941760</t>
  </si>
  <si>
    <t>赵喆</t>
  </si>
  <si>
    <t>TV1N1668086944040878080</t>
  </si>
  <si>
    <t>刘杨阳</t>
  </si>
  <si>
    <t>TV1N1666995786535493632</t>
  </si>
  <si>
    <t>刘洋</t>
  </si>
  <si>
    <t>TV1N1666995025004957696</t>
  </si>
  <si>
    <t>TV1N1640257690547445760</t>
  </si>
  <si>
    <t>陈大维</t>
  </si>
  <si>
    <t>TV1N1666690262354870272</t>
  </si>
  <si>
    <t>邮寄15+打车费25</t>
  </si>
  <si>
    <t>邮寄18+打车费35</t>
  </si>
  <si>
    <t>胡亚男</t>
  </si>
  <si>
    <t>普通单次快递</t>
  </si>
  <si>
    <t>王华清</t>
  </si>
  <si>
    <t>TV1N1669254722919792640</t>
  </si>
  <si>
    <t>傅焕斌</t>
  </si>
  <si>
    <t>TV1N1672821198281175040</t>
  </si>
  <si>
    <t>陆野</t>
  </si>
  <si>
    <t>TV1N1673161420458119168</t>
  </si>
  <si>
    <t>曹亦欧</t>
  </si>
  <si>
    <t>TV1N1666281073824301056</t>
  </si>
  <si>
    <t>TV1N1666307366242557952</t>
  </si>
  <si>
    <t>TV1N1664162786185355264</t>
  </si>
  <si>
    <t>张斌捷</t>
  </si>
  <si>
    <t>TV1N1673559873948504064</t>
  </si>
  <si>
    <t>员工编号</t>
  </si>
  <si>
    <t>POC</t>
  </si>
  <si>
    <t>2991808</t>
  </si>
  <si>
    <t>TikTok Pte. Ltd.</t>
  </si>
  <si>
    <t>刘子薇</t>
  </si>
  <si>
    <t>9256915</t>
  </si>
  <si>
    <t>秒针滴答（北京）网络技术有限公司</t>
  </si>
  <si>
    <t>吕仕鹏</t>
  </si>
  <si>
    <t>3780165</t>
  </si>
  <si>
    <t>杭州今日头条科技有限公司</t>
  </si>
  <si>
    <t>1255296</t>
  </si>
  <si>
    <t>深圳今日头条科技有限公司</t>
  </si>
  <si>
    <t>1911336</t>
  </si>
  <si>
    <t>北京有竹居网络技术有限公司</t>
  </si>
  <si>
    <t>史宇</t>
  </si>
  <si>
    <t>1328671</t>
  </si>
  <si>
    <t>刘英珩</t>
  </si>
  <si>
    <t>5687022</t>
  </si>
  <si>
    <t>1950796</t>
  </si>
  <si>
    <t>蜜柚网络科技（上海）有限公司</t>
  </si>
  <si>
    <t>1377365</t>
  </si>
  <si>
    <t>上海格物致远网络科技有限公司</t>
  </si>
  <si>
    <t>5261903</t>
  </si>
  <si>
    <t>黎鑫</t>
  </si>
  <si>
    <t>8395369</t>
  </si>
  <si>
    <t>于丹萍</t>
  </si>
  <si>
    <t>2061076</t>
  </si>
  <si>
    <t>巨量引擎（上海）计算机科技有限公司</t>
  </si>
  <si>
    <t>3060329</t>
  </si>
  <si>
    <t>杭州巨量引擎网络技术有限公司</t>
  </si>
  <si>
    <t>1328381</t>
  </si>
  <si>
    <t>7652353</t>
  </si>
  <si>
    <t>抖音视界有限公司</t>
  </si>
  <si>
    <t>2710982</t>
  </si>
  <si>
    <t>8533335</t>
  </si>
  <si>
    <t>刘宁宁</t>
  </si>
  <si>
    <t>9069789</t>
  </si>
  <si>
    <t>7191883</t>
  </si>
  <si>
    <t>上海随训通电子科技有限公司</t>
  </si>
  <si>
    <t>3038967</t>
  </si>
  <si>
    <t>8820586</t>
  </si>
  <si>
    <t>1263507</t>
  </si>
  <si>
    <t>7090785</t>
  </si>
  <si>
    <t>北京抖音信息服务有限公司</t>
  </si>
  <si>
    <t>2177711</t>
  </si>
  <si>
    <t>北京比特智学科技有限公司</t>
  </si>
  <si>
    <t>1712301</t>
  </si>
  <si>
    <t>北京空间变换科技有限公司</t>
  </si>
  <si>
    <t>9309696</t>
  </si>
  <si>
    <t>1608221</t>
  </si>
  <si>
    <t>TIKTOK U.S. DATA SECURITY INC.</t>
  </si>
  <si>
    <t>8505670</t>
  </si>
  <si>
    <t>7388125</t>
  </si>
  <si>
    <t>9577616</t>
  </si>
  <si>
    <t>9136568</t>
  </si>
  <si>
    <t>北京字跳网络技术有限公司</t>
  </si>
  <si>
    <t>1000198</t>
  </si>
  <si>
    <t>5683120</t>
  </si>
  <si>
    <t>3251028</t>
  </si>
  <si>
    <t>2791095</t>
  </si>
  <si>
    <t>1875259</t>
  </si>
  <si>
    <t>Bytedance FZ-LLC</t>
  </si>
  <si>
    <t>5032015</t>
  </si>
  <si>
    <t>9653557</t>
  </si>
  <si>
    <t>7758909</t>
  </si>
  <si>
    <t>3390963</t>
  </si>
  <si>
    <t>9261659</t>
  </si>
  <si>
    <t>8168638</t>
  </si>
  <si>
    <t>7160829</t>
  </si>
  <si>
    <t>8068215</t>
  </si>
  <si>
    <t>2568537</t>
  </si>
  <si>
    <t>Byteplus Pte. Ltd.</t>
  </si>
  <si>
    <t>6873229</t>
  </si>
  <si>
    <t>5831851</t>
  </si>
  <si>
    <t>5676805</t>
  </si>
  <si>
    <t>3663820</t>
  </si>
  <si>
    <t>9781610</t>
  </si>
  <si>
    <t>1853780</t>
  </si>
  <si>
    <t>6599511</t>
  </si>
  <si>
    <t>7808008</t>
  </si>
  <si>
    <t>7508321</t>
  </si>
  <si>
    <t>9606902</t>
  </si>
  <si>
    <t>1109607</t>
  </si>
  <si>
    <t>2138590</t>
  </si>
  <si>
    <t>9738885</t>
  </si>
  <si>
    <t>1220797</t>
  </si>
  <si>
    <t>2527712</t>
  </si>
  <si>
    <t>9663583</t>
  </si>
  <si>
    <t>广东今日头条科技有限公司</t>
  </si>
  <si>
    <t>7899839</t>
  </si>
  <si>
    <t>2913817</t>
  </si>
  <si>
    <t>5256352</t>
  </si>
  <si>
    <t>7062200</t>
  </si>
  <si>
    <t>脸萌技术（深圳）有限公司</t>
  </si>
  <si>
    <t>王荦淙</t>
  </si>
  <si>
    <t>5550751</t>
  </si>
  <si>
    <t>2519136</t>
  </si>
  <si>
    <t>2886011</t>
  </si>
  <si>
    <t>5606518</t>
  </si>
  <si>
    <t>6319155</t>
  </si>
  <si>
    <t>2888605</t>
  </si>
  <si>
    <t>3300187</t>
  </si>
  <si>
    <t>1903171</t>
  </si>
  <si>
    <t>7093766</t>
  </si>
  <si>
    <t>7910922</t>
  </si>
  <si>
    <t>8301161</t>
  </si>
  <si>
    <t>5005228</t>
  </si>
  <si>
    <t>1613865</t>
  </si>
  <si>
    <t>9539670</t>
  </si>
  <si>
    <t>7963912</t>
  </si>
  <si>
    <t>1238809</t>
  </si>
  <si>
    <t>8678290</t>
  </si>
  <si>
    <t>1326733</t>
  </si>
  <si>
    <t>5386996</t>
  </si>
  <si>
    <t>8160820</t>
  </si>
  <si>
    <t>1997622</t>
  </si>
  <si>
    <t>3729056</t>
  </si>
  <si>
    <t>9061322</t>
  </si>
  <si>
    <t>北京火山万有在线科技有限公司</t>
  </si>
  <si>
    <t>1970191</t>
  </si>
  <si>
    <t>3280226</t>
  </si>
  <si>
    <t>7908535</t>
  </si>
  <si>
    <t>广东今日头条网络技术有限公司</t>
  </si>
  <si>
    <t>7166729</t>
  </si>
  <si>
    <t>9295735</t>
  </si>
  <si>
    <t>7899662</t>
  </si>
  <si>
    <t>3953769</t>
  </si>
  <si>
    <t>9678310</t>
  </si>
  <si>
    <t>1676369</t>
  </si>
  <si>
    <t>5016173</t>
  </si>
  <si>
    <t>2079150</t>
  </si>
  <si>
    <t>北京今日头条科技有限公司</t>
  </si>
  <si>
    <t>北京火山引擎科技有限公司</t>
  </si>
  <si>
    <t>深圳超越网络游戏有限公司</t>
  </si>
  <si>
    <t>李菁鑫</t>
  </si>
  <si>
    <t>北京吉云互动科技有限公司</t>
  </si>
  <si>
    <t>字节跳动（南京）科技研发有限公司</t>
  </si>
  <si>
    <t>TV1N1654746604696440832</t>
  </si>
  <si>
    <t>TV1N1660928879729926144</t>
  </si>
  <si>
    <t>TV1N1656947805794172928</t>
  </si>
  <si>
    <t>TV1N1658323431780528128</t>
  </si>
  <si>
    <t>TV1N1658039601207132160</t>
  </si>
  <si>
    <t>TV1N1642066732257439744</t>
  </si>
  <si>
    <t>TV1N1663753396168835072</t>
  </si>
  <si>
    <t>TV1N1665598228999098368</t>
  </si>
  <si>
    <t>TV1N1665937806578454528</t>
  </si>
  <si>
    <t>TV1N1658369504997810176</t>
  </si>
  <si>
    <t>TV1N1650710845991460864</t>
  </si>
  <si>
    <t>TV1N1663090281823494144</t>
  </si>
  <si>
    <t>TV1N1663071735009583104</t>
  </si>
  <si>
    <t>TV1N1663368011584413696</t>
  </si>
  <si>
    <t>TV1N1663849544971821056</t>
  </si>
  <si>
    <t>TV1N1664175603491872768</t>
  </si>
  <si>
    <t>TV1N1660597165933461504</t>
  </si>
  <si>
    <t>TV1N1664176994121752576</t>
  </si>
  <si>
    <t>TV1N1665571075490201600</t>
  </si>
  <si>
    <t>TV1N1662683474848276480</t>
  </si>
  <si>
    <t>TV1N1656220552705654784</t>
  </si>
  <si>
    <t>TV1N1667000892597358592</t>
  </si>
  <si>
    <t>TV1N1668205182322192384</t>
  </si>
  <si>
    <t>TV1N1668513743287758848</t>
  </si>
  <si>
    <t>TV1N1667063426050383872</t>
  </si>
  <si>
    <t>TV1N1658027147597201408</t>
  </si>
  <si>
    <t>TV1N1668651597691224064</t>
  </si>
  <si>
    <t>TV1N1661691788013690880</t>
  </si>
  <si>
    <t>TV1N1665595186979393536</t>
  </si>
  <si>
    <t>TV1N1666059678431404032</t>
  </si>
  <si>
    <t>TV1N1667909343577976832</t>
  </si>
  <si>
    <t>TV1N1666680607218106368</t>
  </si>
  <si>
    <t>TV1N1643928756868444160</t>
  </si>
  <si>
    <t>TV1N1666389864863768576</t>
  </si>
  <si>
    <t>TV1N1667390051019280384</t>
  </si>
  <si>
    <t>TV1N1668146539857952768</t>
  </si>
  <si>
    <t>TV1N1668227021857554432</t>
  </si>
  <si>
    <t>TV1N1666736344141144064</t>
  </si>
  <si>
    <t>TV1N1668145854395416576</t>
  </si>
  <si>
    <t>TV1N1668158689238253568</t>
  </si>
  <si>
    <t>TV1N1668199919921889280</t>
  </si>
  <si>
    <t>TV1N1655483967638896640</t>
  </si>
  <si>
    <t>TV1N1668846140441198592</t>
  </si>
  <si>
    <t>TV1N1668469620946198528</t>
  </si>
  <si>
    <t>TV1N1665921484226416640</t>
  </si>
  <si>
    <t>陆玮婧</t>
    <phoneticPr fontId="45" type="noConversion"/>
  </si>
  <si>
    <t>TV1N1658014841882513408</t>
  </si>
  <si>
    <t>TV1N1660792106316034048</t>
  </si>
  <si>
    <t>TV1N1662994565239234560</t>
  </si>
  <si>
    <t>TV1N1660846800350531584</t>
  </si>
  <si>
    <t>TV1N1662104283815698432</t>
  </si>
  <si>
    <t>TV1N1661638911744434176</t>
  </si>
  <si>
    <t>TV1N1643139759204372480</t>
  </si>
  <si>
    <t>TV1N1661198935571464192</t>
  </si>
  <si>
    <t>Namit Arora</t>
    <phoneticPr fontId="45" type="noConversion"/>
  </si>
  <si>
    <t>TV1N1668511623968882688</t>
  </si>
  <si>
    <t>5323320</t>
  </si>
  <si>
    <t>李金玲</t>
  </si>
  <si>
    <t>8032838</t>
  </si>
  <si>
    <t>9310233</t>
  </si>
  <si>
    <t>1021060</t>
  </si>
  <si>
    <t>马晗迪</t>
  </si>
  <si>
    <t>1059581</t>
  </si>
  <si>
    <t>3306810</t>
  </si>
  <si>
    <t>5752322</t>
  </si>
  <si>
    <t>6615017</t>
  </si>
  <si>
    <t>6181166</t>
  </si>
  <si>
    <t>6028778</t>
  </si>
  <si>
    <t>5230903</t>
  </si>
  <si>
    <t>9836095</t>
  </si>
  <si>
    <t>3252189</t>
  </si>
  <si>
    <t>3971508</t>
  </si>
  <si>
    <t>8225527</t>
  </si>
  <si>
    <t>3818153</t>
  </si>
  <si>
    <t>7770397</t>
  </si>
  <si>
    <t>9097565</t>
  </si>
  <si>
    <t>2561130</t>
  </si>
  <si>
    <t>1587301</t>
  </si>
  <si>
    <t>5702670</t>
  </si>
  <si>
    <t>9057779</t>
  </si>
  <si>
    <t>8583325</t>
  </si>
  <si>
    <t>9789669</t>
  </si>
  <si>
    <t>1011293</t>
  </si>
  <si>
    <t>6270200</t>
  </si>
  <si>
    <t>6987888</t>
  </si>
  <si>
    <t>2096617</t>
  </si>
  <si>
    <t>3979850</t>
  </si>
  <si>
    <t>1538856</t>
  </si>
  <si>
    <t>1227023</t>
  </si>
  <si>
    <t>9039829</t>
  </si>
  <si>
    <t>7192992</t>
  </si>
  <si>
    <t>2678733</t>
  </si>
  <si>
    <t>9282293</t>
  </si>
  <si>
    <t>3618112</t>
  </si>
  <si>
    <t>1122380</t>
  </si>
  <si>
    <t>8086589</t>
  </si>
  <si>
    <t>7583022</t>
  </si>
  <si>
    <t>3918633</t>
  </si>
  <si>
    <t>3663032</t>
  </si>
  <si>
    <t>7561091</t>
  </si>
  <si>
    <t>8602357</t>
  </si>
  <si>
    <t>9032237</t>
  </si>
  <si>
    <t>5362581</t>
  </si>
  <si>
    <t>9056028</t>
  </si>
  <si>
    <t>8297378</t>
  </si>
  <si>
    <t>5020602</t>
  </si>
  <si>
    <t>5015075</t>
  </si>
  <si>
    <t>3957832</t>
  </si>
  <si>
    <t>9322953</t>
  </si>
  <si>
    <t>9266790</t>
  </si>
  <si>
    <t>1673126</t>
  </si>
  <si>
    <t>2363992</t>
  </si>
  <si>
    <t>2000621</t>
  </si>
  <si>
    <t>3533379</t>
  </si>
  <si>
    <t>8266857</t>
  </si>
  <si>
    <t>6732766</t>
  </si>
  <si>
    <t>7566821</t>
  </si>
  <si>
    <t>6189723</t>
  </si>
  <si>
    <t>6807190</t>
  </si>
  <si>
    <t>8687869</t>
  </si>
  <si>
    <t>3237195</t>
  </si>
  <si>
    <t>6337303</t>
  </si>
  <si>
    <t>5516377</t>
  </si>
  <si>
    <t>9739396</t>
  </si>
  <si>
    <t>5229159</t>
  </si>
  <si>
    <t>2027378</t>
  </si>
  <si>
    <t>上海仁静信息技术有限公司</t>
  </si>
  <si>
    <t>7923666</t>
  </si>
  <si>
    <t>8653070</t>
  </si>
  <si>
    <t>7291219</t>
  </si>
  <si>
    <t>2503160</t>
  </si>
  <si>
    <t>6915932</t>
  </si>
  <si>
    <t>6073198</t>
  </si>
  <si>
    <t>6880813</t>
  </si>
  <si>
    <t>6131886</t>
  </si>
  <si>
    <t>9797873</t>
  </si>
  <si>
    <t>7389297</t>
  </si>
  <si>
    <t>2971715</t>
  </si>
  <si>
    <t>6967883</t>
  </si>
  <si>
    <t>Bytedance Pte. Ltd.</t>
  </si>
  <si>
    <t>1920313</t>
  </si>
  <si>
    <t>1985732</t>
  </si>
  <si>
    <t>5156251</t>
  </si>
  <si>
    <t>1586928</t>
  </si>
  <si>
    <t>5561576</t>
  </si>
  <si>
    <t>2558353</t>
  </si>
  <si>
    <t>7655950</t>
  </si>
  <si>
    <t>3985397</t>
  </si>
  <si>
    <t>3939603</t>
  </si>
  <si>
    <t>2609270</t>
  </si>
  <si>
    <t>8219582</t>
  </si>
  <si>
    <t>9758039</t>
  </si>
  <si>
    <t>7913588</t>
  </si>
  <si>
    <t>2581522</t>
  </si>
  <si>
    <t>2688585</t>
  </si>
  <si>
    <t>7035366</t>
  </si>
  <si>
    <t>8282255</t>
  </si>
  <si>
    <t>6953117</t>
  </si>
  <si>
    <t>1577506</t>
  </si>
  <si>
    <t>5071638</t>
  </si>
  <si>
    <t>6957325</t>
  </si>
  <si>
    <t>2038553</t>
  </si>
  <si>
    <t>9995650</t>
  </si>
  <si>
    <t>6899366</t>
  </si>
  <si>
    <t>6786978</t>
  </si>
  <si>
    <t>5556339</t>
  </si>
  <si>
    <t>6861731</t>
  </si>
  <si>
    <t>6800150</t>
  </si>
  <si>
    <t>1698929</t>
  </si>
  <si>
    <t>7930316</t>
  </si>
  <si>
    <t>3088359</t>
  </si>
  <si>
    <t>1707173</t>
  </si>
  <si>
    <t>1316620</t>
  </si>
  <si>
    <t>6529966</t>
  </si>
  <si>
    <t>6967276</t>
  </si>
  <si>
    <t>2961735</t>
  </si>
  <si>
    <t>9831515</t>
  </si>
  <si>
    <t>2336713</t>
  </si>
  <si>
    <t>9560359</t>
  </si>
  <si>
    <t>7089798</t>
  </si>
  <si>
    <t>6709217</t>
  </si>
  <si>
    <t>1669503</t>
  </si>
  <si>
    <t>8121371</t>
  </si>
  <si>
    <t>5390879</t>
  </si>
  <si>
    <t>3571593</t>
  </si>
  <si>
    <t>1885053</t>
  </si>
  <si>
    <t>8810006</t>
  </si>
  <si>
    <t>9161783</t>
  </si>
  <si>
    <t>3776926</t>
  </si>
  <si>
    <t>6191250</t>
  </si>
  <si>
    <t>8231157</t>
  </si>
  <si>
    <t>2609171</t>
  </si>
  <si>
    <t>9111733</t>
  </si>
  <si>
    <t>8583756</t>
  </si>
  <si>
    <t>6939638</t>
  </si>
  <si>
    <t>9125079</t>
  </si>
  <si>
    <t>5709525</t>
  </si>
  <si>
    <t>3720029</t>
  </si>
  <si>
    <t>8302087</t>
  </si>
  <si>
    <t>1650275</t>
  </si>
  <si>
    <t>9569207</t>
  </si>
  <si>
    <t>3165651</t>
  </si>
  <si>
    <t>公司</t>
    <phoneticPr fontId="45" type="noConversion"/>
  </si>
  <si>
    <t>行标签</t>
  </si>
  <si>
    <t>(空白)</t>
  </si>
  <si>
    <t>总计</t>
  </si>
  <si>
    <t>求和项:总金额（含税）
（签证费用+[{签证服务费+其他杂费含服务费}含税6%]）</t>
  </si>
  <si>
    <t xml:space="preserve"> TV1N1662989501678276608</t>
    <phoneticPr fontId="45" type="noConversion"/>
  </si>
  <si>
    <t>丁莹</t>
    <phoneticPr fontId="45" type="noConversion"/>
  </si>
  <si>
    <t>TikTok Pte. Ltd.</t>
    <phoneticPr fontId="45" type="noConversion"/>
  </si>
  <si>
    <t>求和项:可抵扣税额
（开专票的情况下，票面的税额）</t>
  </si>
  <si>
    <t>求和项:不可抵扣金额
（总金额-可抵扣税额）</t>
  </si>
  <si>
    <t>求和项:政府费用+签证中心费用合计
（以信用卡刷卡人民币记录为准）</t>
  </si>
  <si>
    <t>普票金额</t>
    <phoneticPr fontId="45" type="noConversion"/>
  </si>
  <si>
    <t>专票金额</t>
    <phoneticPr fontId="45" type="noConversion"/>
  </si>
  <si>
    <t>总金额含税
（RMB）</t>
    <phoneticPr fontId="45" type="noConversion"/>
  </si>
  <si>
    <t xml:space="preserve">
（RMB）</t>
    <phoneticPr fontId="45" type="noConversion"/>
  </si>
  <si>
    <t>说明：
境外主体invioce美元
国内主体发票人民币</t>
    <phoneticPr fontId="45" type="noConversion"/>
  </si>
  <si>
    <t>（USD）
1 美元 ≈ 7.3111 人民币
2023年10月17日汇率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</si>
</sst>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0"/>
      <color theme="1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1F2329"/>
      <name val="等线"/>
      <family val="2"/>
      <scheme val="minor"/>
    </font>
    <font>
      <sz val="9.75"/>
      <color rgb="FF373C43"/>
      <name val="等线"/>
      <family val="2"/>
      <scheme val="minor"/>
    </font>
    <font>
      <sz val="10.5"/>
      <color rgb="FF1F2329"/>
      <name val="等线"/>
      <family val="2"/>
      <scheme val="minor"/>
    </font>
    <font>
      <sz val="9.75"/>
      <color rgb="FF000000"/>
      <name val="等线"/>
      <family val="2"/>
      <scheme val="minor"/>
    </font>
    <font>
      <b/>
      <sz val="9.75"/>
      <color rgb="FFFFFFFF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10.5"/>
      <color rgb="FF1F2329"/>
      <name val="等线"/>
      <family val="2"/>
      <scheme val="minor"/>
    </font>
    <font>
      <sz val="9.75"/>
      <color rgb="FFF54A45"/>
      <name val="等线"/>
      <family val="2"/>
      <scheme val="minor"/>
    </font>
    <font>
      <sz val="10.5"/>
      <color rgb="FF373C43"/>
      <name val="等线"/>
      <family val="2"/>
      <scheme val="minor"/>
    </font>
    <font>
      <sz val="10.5"/>
      <color rgb="FFF54A45"/>
      <name val="等线"/>
      <family val="2"/>
      <scheme val="minor"/>
    </font>
    <font>
      <b/>
      <sz val="9.75"/>
      <color rgb="FFFFFFFF"/>
      <name val="等线"/>
      <family val="2"/>
      <scheme val="minor"/>
    </font>
    <font>
      <sz val="9.75"/>
      <color rgb="FF000000"/>
      <name val="Calibri"/>
      <family val="2"/>
    </font>
    <font>
      <sz val="9.75"/>
      <color rgb="FFF54A45"/>
      <name val="Calibri"/>
      <family val="2"/>
    </font>
    <font>
      <sz val="9"/>
      <name val="等线"/>
      <family val="3"/>
      <charset val="134"/>
      <scheme val="minor"/>
    </font>
    <font>
      <b/>
      <sz val="10"/>
      <color rgb="FFFFFFFF"/>
      <name val="等线"/>
      <family val="4"/>
      <charset val="134"/>
      <scheme val="minor"/>
    </font>
    <font>
      <sz val="10"/>
      <color rgb="FF000000"/>
      <name val="等线"/>
      <family val="4"/>
      <charset val="134"/>
      <scheme val="minor"/>
    </font>
    <font>
      <b/>
      <sz val="10"/>
      <color rgb="FFFF0000"/>
      <name val="等线"/>
      <family val="3"/>
      <charset val="134"/>
      <scheme val="minor"/>
    </font>
    <font>
      <strike/>
      <sz val="10"/>
      <color theme="1"/>
      <name val="等线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7EDAFB"/>
      </patternFill>
    </fill>
    <fill>
      <patternFill patternType="solid">
        <fgColor rgb="FF186010"/>
      </patternFill>
    </fill>
    <fill>
      <patternFill patternType="solid">
        <fgColor rgb="FF686767"/>
      </patternFill>
    </fill>
    <fill>
      <patternFill patternType="solid">
        <fgColor rgb="FFDE7802"/>
      </patternFill>
    </fill>
    <fill>
      <patternFill patternType="solid">
        <fgColor rgb="FF8EE085"/>
      </patternFill>
    </fill>
    <fill>
      <patternFill patternType="solid">
        <fgColor rgb="FFF76964"/>
      </patternFill>
    </fill>
    <fill>
      <patternFill patternType="solid">
        <fgColor rgb="FF049FD7"/>
      </patternFill>
    </fill>
    <fill>
      <patternFill patternType="solid">
        <fgColor rgb="FFDC9B04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686767"/>
      </patternFill>
    </fill>
    <fill>
      <patternFill patternType="solid">
        <fgColor rgb="FF186010"/>
      </patternFill>
    </fill>
    <fill>
      <patternFill patternType="solid">
        <fgColor rgb="FFDE7802"/>
      </patternFill>
    </fill>
    <fill>
      <patternFill patternType="solid">
        <fgColor rgb="FFDC9B04"/>
      </patternFill>
    </fill>
    <fill>
      <patternFill patternType="solid">
        <fgColor rgb="FF8EE085"/>
      </patternFill>
    </fill>
    <fill>
      <patternFill patternType="solid">
        <fgColor rgb="FFF76964"/>
      </patternFill>
    </fill>
    <fill>
      <patternFill patternType="solid">
        <fgColor rgb="FF049FD7"/>
      </patternFill>
    </fill>
    <fill>
      <patternFill patternType="solid">
        <fgColor rgb="FF686767"/>
      </patternFill>
    </fill>
    <fill>
      <patternFill patternType="solid">
        <fgColor rgb="FFDE7802"/>
      </patternFill>
    </fill>
    <fill>
      <patternFill patternType="solid">
        <fgColor rgb="FF7EDAFB"/>
      </patternFill>
    </fill>
    <fill>
      <patternFill patternType="solid">
        <fgColor rgb="FF686767"/>
      </patternFill>
    </fill>
    <fill>
      <patternFill patternType="solid">
        <fgColor rgb="FF686767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/>
      <top/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/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/>
      <top style="thin">
        <color rgb="FF1F2329"/>
      </top>
      <bottom style="thin">
        <color rgb="FF1F2329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1F2329"/>
      </bottom>
      <diagonal/>
    </border>
    <border>
      <left style="medium">
        <color rgb="FF1F2329"/>
      </left>
      <right style="medium">
        <color rgb="FF1F2329"/>
      </right>
      <top style="medium">
        <color rgb="FF1F2329"/>
      </top>
      <bottom style="medium">
        <color rgb="FFDEE0E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Protection="0"/>
  </cellStyleXfs>
  <cellXfs count="65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0" fontId="9" fillId="9" borderId="9" xfId="0" applyFont="1" applyFill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2" fontId="11" fillId="0" borderId="11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2" fontId="14" fillId="0" borderId="14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2" fontId="16" fillId="10" borderId="16" xfId="0" applyNumberFormat="1" applyFont="1" applyFill="1" applyBorder="1" applyAlignment="1">
      <alignment horizontal="center" vertical="center"/>
    </xf>
    <xf numFmtId="0" fontId="17" fillId="11" borderId="17" xfId="0" applyFont="1" applyFill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0" fontId="20" fillId="13" borderId="20" xfId="0" applyFont="1" applyFill="1" applyBorder="1" applyAlignment="1">
      <alignment horizontal="center" vertical="center"/>
    </xf>
    <xf numFmtId="0" fontId="21" fillId="14" borderId="21" xfId="0" applyFont="1" applyFill="1" applyBorder="1" applyAlignment="1">
      <alignment horizontal="right" vertical="center"/>
    </xf>
    <xf numFmtId="0" fontId="22" fillId="15" borderId="22" xfId="0" applyFont="1" applyFill="1" applyBorder="1" applyAlignment="1">
      <alignment horizontal="center" vertical="center"/>
    </xf>
    <xf numFmtId="0" fontId="23" fillId="16" borderId="23" xfId="0" applyFont="1" applyFill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2" fontId="25" fillId="0" borderId="25" xfId="0" applyNumberFormat="1" applyFont="1" applyBorder="1" applyAlignment="1">
      <alignment horizontal="center" vertical="center"/>
    </xf>
    <xf numFmtId="0" fontId="26" fillId="0" borderId="26" xfId="0" applyFont="1" applyBorder="1" applyAlignment="1">
      <alignment vertical="center"/>
    </xf>
    <xf numFmtId="0" fontId="27" fillId="17" borderId="27" xfId="0" applyFont="1" applyFill="1" applyBorder="1" applyAlignment="1">
      <alignment horizontal="center" vertical="center" wrapText="1"/>
    </xf>
    <xf numFmtId="0" fontId="28" fillId="18" borderId="28" xfId="0" applyFont="1" applyFill="1" applyBorder="1" applyAlignment="1">
      <alignment horizontal="center" vertical="center" wrapText="1"/>
    </xf>
    <xf numFmtId="0" fontId="29" fillId="19" borderId="29" xfId="0" applyFont="1" applyFill="1" applyBorder="1" applyAlignment="1">
      <alignment horizontal="center" vertical="center" wrapText="1"/>
    </xf>
    <xf numFmtId="2" fontId="30" fillId="20" borderId="30" xfId="0" applyNumberFormat="1" applyFont="1" applyFill="1" applyBorder="1" applyAlignment="1">
      <alignment horizontal="center" vertical="center"/>
    </xf>
    <xf numFmtId="2" fontId="31" fillId="21" borderId="31" xfId="0" applyNumberFormat="1" applyFont="1" applyFill="1" applyBorder="1" applyAlignment="1">
      <alignment horizontal="center" vertical="center"/>
    </xf>
    <xf numFmtId="0" fontId="32" fillId="0" borderId="32" xfId="0" applyFont="1" applyBorder="1" applyAlignment="1">
      <alignment vertical="center"/>
    </xf>
    <xf numFmtId="0" fontId="33" fillId="0" borderId="33" xfId="0" applyFont="1" applyBorder="1" applyAlignment="1">
      <alignment vertical="center"/>
    </xf>
    <xf numFmtId="0" fontId="34" fillId="0" borderId="34" xfId="0" applyFont="1" applyBorder="1" applyAlignment="1">
      <alignment vertical="center"/>
    </xf>
    <xf numFmtId="2" fontId="35" fillId="0" borderId="35" xfId="0" applyNumberFormat="1" applyFont="1" applyBorder="1" applyAlignment="1">
      <alignment horizontal="center" vertical="center" wrapText="1"/>
    </xf>
    <xf numFmtId="0" fontId="36" fillId="22" borderId="36" xfId="0" applyFont="1" applyFill="1" applyBorder="1" applyAlignment="1">
      <alignment horizontal="center" vertical="center" wrapText="1"/>
    </xf>
    <xf numFmtId="0" fontId="37" fillId="23" borderId="37" xfId="0" applyFont="1" applyFill="1" applyBorder="1" applyAlignment="1">
      <alignment horizontal="center" vertical="center" wrapText="1"/>
    </xf>
    <xf numFmtId="0" fontId="38" fillId="0" borderId="38" xfId="0" applyFont="1" applyBorder="1" applyAlignment="1">
      <alignment horizontal="left" vertical="center"/>
    </xf>
    <xf numFmtId="0" fontId="39" fillId="0" borderId="39" xfId="0" applyFont="1" applyBorder="1" applyAlignment="1">
      <alignment vertical="center"/>
    </xf>
    <xf numFmtId="0" fontId="40" fillId="0" borderId="40" xfId="0" applyFont="1" applyBorder="1" applyAlignment="1">
      <alignment vertical="center"/>
    </xf>
    <xf numFmtId="0" fontId="41" fillId="0" borderId="41" xfId="0" applyFont="1" applyBorder="1" applyAlignment="1">
      <alignment vertical="center"/>
    </xf>
    <xf numFmtId="2" fontId="42" fillId="24" borderId="42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1" fillId="0" borderId="26" xfId="0" applyFont="1" applyBorder="1" applyAlignment="1">
      <alignment vertical="center"/>
    </xf>
    <xf numFmtId="0" fontId="47" fillId="0" borderId="43" xfId="0" applyFont="1" applyBorder="1" applyAlignment="1">
      <alignment horizontal="left" vertical="center"/>
    </xf>
    <xf numFmtId="0" fontId="46" fillId="25" borderId="44" xfId="0" applyFon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48" fillId="0" borderId="0" xfId="0" applyNumberFormat="1" applyFont="1" applyAlignment="1">
      <alignment vertical="center"/>
    </xf>
    <xf numFmtId="0" fontId="48" fillId="0" borderId="0" xfId="0" applyFont="1" applyAlignment="1">
      <alignment horizontal="center" vertical="center"/>
    </xf>
    <xf numFmtId="0" fontId="0" fillId="0" borderId="45" xfId="0" applyBorder="1" applyAlignment="1">
      <alignment vertical="center"/>
    </xf>
    <xf numFmtId="0" fontId="0" fillId="0" borderId="45" xfId="0" applyNumberFormat="1" applyBorder="1" applyAlignment="1">
      <alignment vertical="center"/>
    </xf>
    <xf numFmtId="2" fontId="0" fillId="0" borderId="45" xfId="0" applyNumberFormat="1" applyBorder="1" applyAlignment="1">
      <alignment vertical="center"/>
    </xf>
    <xf numFmtId="0" fontId="48" fillId="26" borderId="45" xfId="0" applyFont="1" applyFill="1" applyBorder="1" applyAlignment="1">
      <alignment horizontal="center" vertical="center" wrapText="1"/>
    </xf>
    <xf numFmtId="0" fontId="48" fillId="26" borderId="45" xfId="0" applyFont="1" applyFill="1" applyBorder="1" applyAlignment="1">
      <alignment vertical="center"/>
    </xf>
    <xf numFmtId="0" fontId="49" fillId="0" borderId="45" xfId="0" applyNumberFormat="1" applyFont="1" applyBorder="1" applyAlignment="1">
      <alignment vertical="center"/>
    </xf>
    <xf numFmtId="0" fontId="49" fillId="0" borderId="45" xfId="0" applyFont="1" applyBorder="1" applyAlignment="1">
      <alignment vertical="center"/>
    </xf>
    <xf numFmtId="0" fontId="0" fillId="26" borderId="45" xfId="0" applyFill="1" applyBorder="1" applyAlignment="1">
      <alignment vertical="center" wrapText="1"/>
    </xf>
    <xf numFmtId="0" fontId="19" fillId="12" borderId="19" xfId="0" applyFont="1" applyFill="1" applyBorder="1" applyAlignment="1">
      <alignment horizontal="right" vertical="center"/>
    </xf>
    <xf numFmtId="0" fontId="48" fillId="26" borderId="45" xfId="0" applyFont="1" applyFill="1" applyBorder="1" applyAlignment="1">
      <alignment horizontal="center" vertical="center" wrapText="1"/>
    </xf>
    <xf numFmtId="0" fontId="48" fillId="26" borderId="45" xfId="0" applyFont="1" applyFill="1" applyBorder="1" applyAlignment="1">
      <alignment horizontal="center" vertical="center"/>
    </xf>
    <xf numFmtId="0" fontId="48" fillId="26" borderId="45" xfId="0" applyFont="1" applyFill="1" applyBorder="1" applyAlignment="1">
      <alignment horizontal="left" vertical="center" wrapText="1"/>
    </xf>
    <xf numFmtId="0" fontId="48" fillId="26" borderId="45" xfId="0" applyFont="1" applyFill="1" applyBorder="1" applyAlignment="1">
      <alignment horizontal="left" vertical="center"/>
    </xf>
  </cellXfs>
  <cellStyles count="1">
    <cellStyle name="常规" xfId="0" builtinId="0"/>
  </cellStyles>
  <dxfs count="10">
    <dxf>
      <font>
        <color rgb="FFFF0000"/>
      </font>
    </dxf>
    <dxf>
      <font>
        <b/>
        <charset val="134"/>
      </font>
    </dxf>
    <dxf>
      <alignment wrapText="1"/>
    </dxf>
    <dxf>
      <alignment wrapText="1"/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yteDance" refreshedDate="45211.948634722219" createdVersion="8" refreshedVersion="8" minRefreshableVersion="3" recordCount="253" xr:uid="{8A25B7E5-E12F-DE4C-82C8-397902D8916D}">
  <cacheSource type="worksheet">
    <worksheetSource ref="O1:U1048576" sheet="2023年6月"/>
  </cacheSource>
  <cacheFields count="7">
    <cacheField name="总金额（含税）_x000a_（签证费用+[{签证服务费+其他杂费含服务费}含税6%]）" numFmtId="0">
      <sharedItems containsString="0" containsBlank="1" containsNumber="1" minValue="20.224800000000002" maxValue="302717.94599999971"/>
    </cacheField>
    <cacheField name="可抵扣税额_x000a_（开专票的情况下，票面的税额）" numFmtId="0">
      <sharedItems containsString="0" containsBlank="1" containsNumber="1" minValue="1.1448" maxValue="7819.7760000000026" count="27">
        <n v="6"/>
        <n v="100.67999999999999"/>
        <n v="18"/>
        <n v="174.41399999999999"/>
        <n v="12.954000000000001"/>
        <n v="168.56280000000001"/>
        <n v="106.67999999999999"/>
        <n v="65.848799999999997"/>
        <n v="65.721600000000009"/>
        <n v="102.3336"/>
        <n v="64.576800000000006"/>
        <n v="66.230400000000003"/>
        <n v="67.120800000000003"/>
        <n v="1.7807999999999999"/>
        <n v="2.4167999999999998"/>
        <n v="2.226"/>
        <n v="2.6712000000000002"/>
        <n v="38.159999999999997"/>
        <n v="24"/>
        <n v="13.1448"/>
        <n v="13.907999999999999"/>
        <n v="2.0988000000000002"/>
        <n v="1.1448"/>
        <n v="8.5440000000000005"/>
        <n v="3.3708"/>
        <n v="7819.7760000000026"/>
        <m/>
      </sharedItems>
    </cacheField>
    <cacheField name="不可抵扣金额_x000a_（总金额-可抵扣税额）" numFmtId="0">
      <sharedItems containsString="0" containsBlank="1" containsNumber="1" minValue="19.080000000000002" maxValue="294898.16999999981" count="55">
        <n v="100"/>
        <n v="2830.0000000000005"/>
        <n v="1452"/>
        <n v="3815.9000000000005"/>
        <n v="345.15"/>
        <n v="346.26"/>
        <n v="345.71000000000004"/>
        <n v="349.31"/>
        <n v="349.58000000000004"/>
        <n v="345.28"/>
        <n v="350.78999999999996"/>
        <n v="351.93"/>
        <n v="351.5"/>
        <n v="349.62"/>
        <n v="347.11"/>
        <n v="345.32"/>
        <n v="345.73"/>
        <n v="346.57"/>
        <n v="346.62"/>
        <n v="346.66999999999996"/>
        <n v="635.90000000000009"/>
        <n v="352.19"/>
        <n v="3718.38"/>
        <n v="2930.0000000000005"/>
        <n v="2017.4800000000002"/>
        <n v="2015.3600000000004"/>
        <n v="2857.5600000000004"/>
        <n v="1996.2800000000004"/>
        <n v="2023.8400000000006"/>
        <n v="2038.68"/>
        <n v="29.680000000000003"/>
        <n v="40.28"/>
        <n v="37.1"/>
        <n v="44.52000000000001"/>
        <n v="1678"/>
        <n v="349.81"/>
        <n v="3010.0000000000005"/>
        <n v="1632"/>
        <n v="1650.5"/>
        <n v="3028.5000000000005"/>
        <n v="636.00000000000011"/>
        <n v="1750.5"/>
        <n v="639.07999999999993"/>
        <n v="845.90000000000009"/>
        <n v="495.90000000000003"/>
        <n v="651.80000000000007"/>
        <n v="1135.9000000000001"/>
        <n v="1420"/>
        <n v="34.980000000000011"/>
        <n v="19.080000000000002"/>
        <n v="142.4"/>
        <n v="56.18"/>
        <n v="511.80000000000007"/>
        <n v="294898.16999999981"/>
        <m/>
      </sharedItems>
    </cacheField>
    <cacheField name="费用描述" numFmtId="0">
      <sharedItems containsBlank="1"/>
    </cacheField>
    <cacheField name="币种" numFmtId="0">
      <sharedItems containsBlank="1"/>
    </cacheField>
    <cacheField name="员工编号" numFmtId="0">
      <sharedItems containsBlank="1" containsMixedTypes="1" containsNumber="1" containsInteger="1" minValue="1829557" maxValue="7186679"/>
    </cacheField>
    <cacheField name="公司" numFmtId="0">
      <sharedItems containsBlank="1" count="32">
        <s v="TikTok Pte. Ltd."/>
        <s v="秒针滴答（北京）网络技术有限公司"/>
        <s v="杭州今日头条科技有限公司"/>
        <s v="深圳今日头条科技有限公司"/>
        <s v="北京有竹居网络技术有限公司"/>
        <s v="蜜柚网络科技（上海）有限公司"/>
        <s v="上海格物致远网络科技有限公司"/>
        <s v="巨量引擎（上海）计算机科技有限公司"/>
        <s v="杭州巨量引擎网络技术有限公司"/>
        <s v="抖音视界有限公司"/>
        <s v="上海随训通电子科技有限公司"/>
        <s v="北京抖音信息服务有限公司"/>
        <s v="北京比特智学科技有限公司"/>
        <s v="北京空间变换科技有限公司"/>
        <s v="TIKTOK U.S. DATA SECURITY INC."/>
        <s v="北京字跳网络技术有限公司"/>
        <s v="Bytedance FZ-LLC"/>
        <s v="北京吉云互动科技有限公司"/>
        <s v="Byteplus Pte. Ltd."/>
        <s v="广东今日头条科技有限公司"/>
        <s v="脸萌技术（深圳）有限公司"/>
        <s v="北京火山万有在线科技有限公司"/>
        <s v="广东今日头条网络技术有限公司"/>
        <s v="北京今日头条科技有限公司"/>
        <s v="北京火山引擎科技有限公司"/>
        <s v="深圳超越网络游戏有限公司"/>
        <s v="上海仁静信息技术有限公司"/>
        <s v="Bytedance Pte. Ltd."/>
        <s v="字节跳动（南京）科技研发有限公司"/>
        <m/>
        <s v="Bytedance (India) Technology Private Limited" u="1"/>
        <e v="#N/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6134" refreshedDate="45216.395943402778" createdVersion="8" refreshedVersion="8" minRefreshableVersion="3" recordCount="251" xr:uid="{8F2E3959-1F7F-4025-83AA-EB3B98492BA0}">
  <cacheSource type="worksheet">
    <worksheetSource ref="A1:U252" sheet="2023年6月"/>
  </cacheSource>
  <cacheFields count="21">
    <cacheField name="序号" numFmtId="0">
      <sharedItems containsSemiMixedTypes="0" containsString="0" containsNumber="1" containsInteger="1" minValue="1" maxValue="251"/>
    </cacheField>
    <cacheField name="姓名" numFmtId="0">
      <sharedItems/>
    </cacheField>
    <cacheField name="case编号" numFmtId="0">
      <sharedItems/>
    </cacheField>
    <cacheField name="出发地" numFmtId="0">
      <sharedItems/>
    </cacheField>
    <cacheField name="领区" numFmtId="0">
      <sharedItems/>
    </cacheField>
    <cacheField name="签证国家" numFmtId="0">
      <sharedItems/>
    </cacheField>
    <cacheField name="签证类型" numFmtId="0">
      <sharedItems/>
    </cacheField>
    <cacheField name="签证状态" numFmtId="0">
      <sharedItems/>
    </cacheField>
    <cacheField name="政府费用+签证中心费用合计_x000a_（以信用卡刷卡人民币记录为准）" numFmtId="0">
      <sharedItems containsSemiMixedTypes="0" containsString="0" containsNumber="1" minValue="0" maxValue="1350.5"/>
    </cacheField>
    <cacheField name="供应商服务费_x000a_（签证）" numFmtId="2">
      <sharedItems containsSemiMixedTypes="0" containsString="0" containsNumber="1" containsInteger="1" minValue="0" maxValue="400"/>
    </cacheField>
    <cacheField name="其他杂费_x000a_（康辉代付or字节报销杂费）" numFmtId="2">
      <sharedItems containsSemiMixedTypes="0" containsString="0" containsNumber="1" containsInteger="1" minValue="0" maxValue="2365"/>
    </cacheField>
    <cacheField name="其他杂费说明_x000a_（包含翻译/洗照片/打车/快递/加急费/护照借出费等）" numFmtId="0">
      <sharedItems containsBlank="1"/>
    </cacheField>
    <cacheField name="其他杂费含服务费_x000a_*1.06" numFmtId="2">
      <sharedItems containsSemiMixedTypes="0" containsString="0" containsNumber="1" minValue="0" maxValue="2506.9"/>
    </cacheField>
    <cacheField name="总金额（不含税 ）_x000a_（签证费用+签证服务费+其他杂费含服务费）" numFmtId="2">
      <sharedItems containsSemiMixedTypes="0" containsString="0" containsNumber="1" minValue="19.079999999999998" maxValue="3815.9"/>
    </cacheField>
    <cacheField name="总金额（含税）_x000a_（签证费用+[{签证服务费+其他杂费含服务费}含税6%]）" numFmtId="2">
      <sharedItems containsSemiMixedTypes="0" containsString="0" containsNumber="1" minValue="20.22" maxValue="3990.31"/>
    </cacheField>
    <cacheField name="可抵扣税额_x000a_（开专票的情况下，票面的税额）" numFmtId="2">
      <sharedItems containsSemiMixedTypes="0" containsString="0" containsNumber="1" minValue="1.1399999999999999" maxValue="174.41"/>
    </cacheField>
    <cacheField name="不可抵扣金额_x000a_（总金额-可抵扣税额）" numFmtId="2">
      <sharedItems containsSemiMixedTypes="0" containsString="0" containsNumber="1" minValue="19.079999999999998" maxValue="3815.9"/>
    </cacheField>
    <cacheField name="费用描述" numFmtId="2">
      <sharedItems/>
    </cacheField>
    <cacheField name="币种" numFmtId="0">
      <sharedItems/>
    </cacheField>
    <cacheField name="员工编号" numFmtId="0">
      <sharedItems containsMixedTypes="1" containsNumber="1" containsInteger="1" minValue="1829557" maxValue="7186679"/>
    </cacheField>
    <cacheField name="公司" numFmtId="0">
      <sharedItems count="29">
        <s v="TikTok Pte. Ltd."/>
        <s v="秒针滴答（北京）网络技术有限公司"/>
        <s v="杭州今日头条科技有限公司"/>
        <s v="深圳今日头条科技有限公司"/>
        <s v="北京有竹居网络技术有限公司"/>
        <s v="蜜柚网络科技（上海）有限公司"/>
        <s v="上海格物致远网络科技有限公司"/>
        <s v="巨量引擎（上海）计算机科技有限公司"/>
        <s v="杭州巨量引擎网络技术有限公司"/>
        <s v="抖音视界有限公司"/>
        <s v="上海随训通电子科技有限公司"/>
        <s v="北京抖音信息服务有限公司"/>
        <s v="北京比特智学科技有限公司"/>
        <s v="北京空间变换科技有限公司"/>
        <s v="TIKTOK U.S. DATA SECURITY INC."/>
        <s v="北京字跳网络技术有限公司"/>
        <s v="Bytedance FZ-LLC"/>
        <s v="北京吉云互动科技有限公司"/>
        <s v="Byteplus Pte. Ltd."/>
        <s v="广东今日头条科技有限公司"/>
        <s v="脸萌技术（深圳）有限公司"/>
        <s v="北京火山万有在线科技有限公司"/>
        <s v="广东今日头条网络技术有限公司"/>
        <s v="北京今日头条科技有限公司"/>
        <s v="北京火山引擎科技有限公司"/>
        <s v="深圳超越网络游戏有限公司"/>
        <s v="上海仁静信息技术有限公司"/>
        <s v="Bytedance Pte. Ltd."/>
        <s v="字节跳动（南京）科技研发有限公司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3">
  <r>
    <n v="106"/>
    <x v="0"/>
    <x v="0"/>
    <s v="签证费"/>
    <s v="CNY"/>
    <s v="2991808"/>
    <x v="0"/>
  </r>
  <r>
    <n v="2930.6800000000003"/>
    <x v="1"/>
    <x v="1"/>
    <s v="签证费"/>
    <s v="CNY"/>
    <s v="9256915"/>
    <x v="1"/>
  </r>
  <r>
    <n v="1470"/>
    <x v="2"/>
    <x v="2"/>
    <s v="签证费"/>
    <s v="CNY"/>
    <s v="3780165"/>
    <x v="2"/>
  </r>
  <r>
    <n v="2930.6800000000003"/>
    <x v="1"/>
    <x v="1"/>
    <s v="签证费"/>
    <s v="CNY"/>
    <s v="1255296"/>
    <x v="3"/>
  </r>
  <r>
    <n v="3990.3140000000003"/>
    <x v="3"/>
    <x v="3"/>
    <s v="签证费"/>
    <s v="CNY"/>
    <s v="1911336"/>
    <x v="4"/>
  </r>
  <r>
    <n v="106"/>
    <x v="0"/>
    <x v="0"/>
    <s v="签证费"/>
    <s v="CNY"/>
    <s v="1328671"/>
    <x v="0"/>
  </r>
  <r>
    <n v="351.15"/>
    <x v="0"/>
    <x v="4"/>
    <s v="签证费"/>
    <s v="CNY"/>
    <s v="5687022"/>
    <x v="4"/>
  </r>
  <r>
    <n v="351.15"/>
    <x v="0"/>
    <x v="4"/>
    <s v="签证费"/>
    <s v="CNY"/>
    <s v="1950796"/>
    <x v="5"/>
  </r>
  <r>
    <n v="351.15"/>
    <x v="0"/>
    <x v="4"/>
    <s v="签证费"/>
    <s v="CNY"/>
    <s v="1377365"/>
    <x v="6"/>
  </r>
  <r>
    <n v="351.15"/>
    <x v="0"/>
    <x v="4"/>
    <s v="签证费"/>
    <s v="CNY"/>
    <s v="5261903"/>
    <x v="6"/>
  </r>
  <r>
    <n v="352.26"/>
    <x v="0"/>
    <x v="5"/>
    <s v="签证费"/>
    <s v="CNY"/>
    <s v="8395369"/>
    <x v="6"/>
  </r>
  <r>
    <n v="351.15"/>
    <x v="0"/>
    <x v="4"/>
    <s v="签证费"/>
    <s v="CNY"/>
    <s v="2061076"/>
    <x v="7"/>
  </r>
  <r>
    <n v="351.15"/>
    <x v="0"/>
    <x v="4"/>
    <s v="签证费"/>
    <s v="CNY"/>
    <s v="3060329"/>
    <x v="8"/>
  </r>
  <r>
    <n v="351.15"/>
    <x v="0"/>
    <x v="4"/>
    <s v="签证费"/>
    <s v="CNY"/>
    <s v="1328381"/>
    <x v="1"/>
  </r>
  <r>
    <n v="351.15"/>
    <x v="0"/>
    <x v="4"/>
    <s v="签证费"/>
    <s v="CNY"/>
    <s v="7652353"/>
    <x v="9"/>
  </r>
  <r>
    <n v="351.15"/>
    <x v="0"/>
    <x v="4"/>
    <s v="签证费"/>
    <s v="CNY"/>
    <s v="2710982"/>
    <x v="3"/>
  </r>
  <r>
    <n v="351.15"/>
    <x v="0"/>
    <x v="4"/>
    <s v="签证费"/>
    <s v="CNY"/>
    <s v="8533335"/>
    <x v="1"/>
  </r>
  <r>
    <n v="351.15"/>
    <x v="0"/>
    <x v="4"/>
    <s v="签证费"/>
    <s v="CNY"/>
    <s v="9069789"/>
    <x v="0"/>
  </r>
  <r>
    <n v="352.26"/>
    <x v="0"/>
    <x v="5"/>
    <s v="签证费"/>
    <s v="CNY"/>
    <s v="7191883"/>
    <x v="10"/>
  </r>
  <r>
    <n v="351.71000000000004"/>
    <x v="0"/>
    <x v="6"/>
    <s v="签证费"/>
    <s v="CNY"/>
    <s v="3038967"/>
    <x v="6"/>
  </r>
  <r>
    <n v="355.31"/>
    <x v="0"/>
    <x v="7"/>
    <s v="签证费"/>
    <s v="CNY"/>
    <s v="8820586"/>
    <x v="3"/>
  </r>
  <r>
    <n v="355.58000000000004"/>
    <x v="0"/>
    <x v="8"/>
    <s v="签证费"/>
    <s v="CNY"/>
    <s v="1263507"/>
    <x v="6"/>
  </r>
  <r>
    <n v="355.58000000000004"/>
    <x v="0"/>
    <x v="8"/>
    <s v="签证费"/>
    <s v="CNY"/>
    <s v="7090785"/>
    <x v="11"/>
  </r>
  <r>
    <n v="355.58000000000004"/>
    <x v="0"/>
    <x v="8"/>
    <s v="签证费"/>
    <s v="CNY"/>
    <s v="2177711"/>
    <x v="12"/>
  </r>
  <r>
    <n v="351.28"/>
    <x v="0"/>
    <x v="9"/>
    <s v="签证费"/>
    <s v="CNY"/>
    <s v="1712301"/>
    <x v="13"/>
  </r>
  <r>
    <n v="356.78999999999996"/>
    <x v="0"/>
    <x v="10"/>
    <s v="签证费"/>
    <s v="CNY"/>
    <s v="9309696"/>
    <x v="10"/>
  </r>
  <r>
    <n v="356.78999999999996"/>
    <x v="0"/>
    <x v="10"/>
    <s v="签证费"/>
    <s v="CNY"/>
    <s v="1608221"/>
    <x v="14"/>
  </r>
  <r>
    <n v="357.93"/>
    <x v="0"/>
    <x v="11"/>
    <s v="签证费"/>
    <s v="CNY"/>
    <s v="8505670"/>
    <x v="6"/>
  </r>
  <r>
    <n v="357.5"/>
    <x v="0"/>
    <x v="12"/>
    <s v="签证费"/>
    <s v="CNY"/>
    <s v="7388125"/>
    <x v="10"/>
  </r>
  <r>
    <n v="357.5"/>
    <x v="0"/>
    <x v="12"/>
    <s v="签证费"/>
    <s v="CNY"/>
    <s v="9577616"/>
    <x v="0"/>
  </r>
  <r>
    <n v="355.62"/>
    <x v="0"/>
    <x v="13"/>
    <s v="签证费"/>
    <s v="CNY"/>
    <s v="9136568"/>
    <x v="15"/>
  </r>
  <r>
    <n v="353.11"/>
    <x v="0"/>
    <x v="14"/>
    <s v="签证费"/>
    <s v="CNY"/>
    <s v="1000198"/>
    <x v="15"/>
  </r>
  <r>
    <n v="351.32"/>
    <x v="0"/>
    <x v="15"/>
    <s v="签证费"/>
    <s v="CNY"/>
    <s v="5683120"/>
    <x v="15"/>
  </r>
  <r>
    <n v="351.73"/>
    <x v="0"/>
    <x v="16"/>
    <s v="签证费"/>
    <s v="CNY"/>
    <s v="3251028"/>
    <x v="10"/>
  </r>
  <r>
    <n v="352.57"/>
    <x v="0"/>
    <x v="17"/>
    <s v="签证费"/>
    <s v="CNY"/>
    <s v="2791095"/>
    <x v="6"/>
  </r>
  <r>
    <n v="352.62"/>
    <x v="0"/>
    <x v="18"/>
    <s v="签证费"/>
    <s v="CNY"/>
    <s v="1875259"/>
    <x v="16"/>
  </r>
  <r>
    <n v="352.62"/>
    <x v="0"/>
    <x v="18"/>
    <s v="签证费"/>
    <s v="CNY"/>
    <s v="5032015"/>
    <x v="5"/>
  </r>
  <r>
    <n v="352.66999999999996"/>
    <x v="0"/>
    <x v="19"/>
    <s v="签证费"/>
    <s v="CNY"/>
    <s v="9653557"/>
    <x v="0"/>
  </r>
  <r>
    <n v="351.28"/>
    <x v="0"/>
    <x v="9"/>
    <s v="签证费"/>
    <s v="CNY"/>
    <s v="7758909"/>
    <x v="15"/>
  </r>
  <r>
    <n v="351.28"/>
    <x v="0"/>
    <x v="9"/>
    <s v="签证费"/>
    <s v="CNY"/>
    <s v="3390963"/>
    <x v="3"/>
  </r>
  <r>
    <n v="648.85400000000004"/>
    <x v="4"/>
    <x v="20"/>
    <s v="签证费"/>
    <s v="CNY"/>
    <s v="5323320"/>
    <x v="17"/>
  </r>
  <r>
    <n v="358.19"/>
    <x v="0"/>
    <x v="21"/>
    <s v="签证费"/>
    <s v="CNY"/>
    <s v="9261659"/>
    <x v="15"/>
  </r>
  <r>
    <n v="357.93"/>
    <x v="0"/>
    <x v="11"/>
    <s v="签证费"/>
    <s v="CNY"/>
    <s v="8168638"/>
    <x v="3"/>
  </r>
  <r>
    <n v="357.5"/>
    <x v="0"/>
    <x v="12"/>
    <s v="签证费"/>
    <s v="CNY"/>
    <s v="7160829"/>
    <x v="15"/>
  </r>
  <r>
    <n v="357.5"/>
    <x v="0"/>
    <x v="12"/>
    <s v="签证费"/>
    <s v="CNY"/>
    <s v="8068215"/>
    <x v="6"/>
  </r>
  <r>
    <n v="355.62"/>
    <x v="0"/>
    <x v="13"/>
    <s v="签证费"/>
    <s v="CNY"/>
    <s v="2568537"/>
    <x v="18"/>
  </r>
  <r>
    <n v="356.78999999999996"/>
    <x v="0"/>
    <x v="10"/>
    <s v="签证费"/>
    <s v="CNY"/>
    <s v="5687022"/>
    <x v="4"/>
  </r>
  <r>
    <n v="3886.9428000000003"/>
    <x v="5"/>
    <x v="22"/>
    <s v="签证费"/>
    <s v="CNY"/>
    <s v="6873229"/>
    <x v="1"/>
  </r>
  <r>
    <n v="2930.6800000000003"/>
    <x v="1"/>
    <x v="1"/>
    <s v="签证费"/>
    <s v="CNY"/>
    <s v="5831851"/>
    <x v="15"/>
  </r>
  <r>
    <n v="2930.6800000000003"/>
    <x v="1"/>
    <x v="1"/>
    <s v="签证费"/>
    <s v="CNY"/>
    <s v="5676805"/>
    <x v="15"/>
  </r>
  <r>
    <n v="1470"/>
    <x v="2"/>
    <x v="2"/>
    <s v="签证费"/>
    <s v="CNY"/>
    <s v="3663820"/>
    <x v="15"/>
  </r>
  <r>
    <n v="2930.6800000000003"/>
    <x v="1"/>
    <x v="1"/>
    <s v="签证费"/>
    <s v="CNY"/>
    <s v="8032838"/>
    <x v="1"/>
  </r>
  <r>
    <n v="1470"/>
    <x v="2"/>
    <x v="2"/>
    <s v="签证费"/>
    <s v="CNY"/>
    <s v="9781610"/>
    <x v="1"/>
  </r>
  <r>
    <n v="2930.6800000000003"/>
    <x v="1"/>
    <x v="1"/>
    <s v="签证费"/>
    <s v="CNY"/>
    <s v="1853780"/>
    <x v="10"/>
  </r>
  <r>
    <n v="2930.6800000000003"/>
    <x v="1"/>
    <x v="1"/>
    <s v="签证费"/>
    <s v="CNY"/>
    <s v="6599511"/>
    <x v="8"/>
  </r>
  <r>
    <n v="2930.6800000000003"/>
    <x v="1"/>
    <x v="1"/>
    <s v="签证费"/>
    <s v="CNY"/>
    <s v="7808008"/>
    <x v="10"/>
  </r>
  <r>
    <n v="2930.6800000000003"/>
    <x v="1"/>
    <x v="1"/>
    <s v="签证费"/>
    <s v="CNY"/>
    <s v="7508321"/>
    <x v="10"/>
  </r>
  <r>
    <n v="3036.6800000000003"/>
    <x v="6"/>
    <x v="23"/>
    <s v="签证费"/>
    <s v="CNY"/>
    <s v="9606902"/>
    <x v="15"/>
  </r>
  <r>
    <n v="351.28"/>
    <x v="0"/>
    <x v="9"/>
    <s v="签证费"/>
    <s v="CNY"/>
    <s v="1109607"/>
    <x v="15"/>
  </r>
  <r>
    <n v="106"/>
    <x v="0"/>
    <x v="0"/>
    <s v="签证费"/>
    <s v="CNY"/>
    <s v="2138590"/>
    <x v="0"/>
  </r>
  <r>
    <n v="351.28"/>
    <x v="0"/>
    <x v="9"/>
    <s v="签证费"/>
    <s v="CNY"/>
    <s v="9738885"/>
    <x v="4"/>
  </r>
  <r>
    <n v="351.28"/>
    <x v="0"/>
    <x v="9"/>
    <s v="签证费"/>
    <s v="CNY"/>
    <s v="1220797"/>
    <x v="4"/>
  </r>
  <r>
    <n v="351.28"/>
    <x v="0"/>
    <x v="9"/>
    <s v="签证费"/>
    <s v="CNY"/>
    <s v="2527712"/>
    <x v="2"/>
  </r>
  <r>
    <n v="351.28"/>
    <x v="0"/>
    <x v="9"/>
    <s v="签证费"/>
    <s v="CNY"/>
    <s v="9663583"/>
    <x v="19"/>
  </r>
  <r>
    <n v="351.28"/>
    <x v="0"/>
    <x v="9"/>
    <s v="签证费"/>
    <s v="CNY"/>
    <s v="7899839"/>
    <x v="5"/>
  </r>
  <r>
    <n v="351.28"/>
    <x v="0"/>
    <x v="9"/>
    <s v="签证费"/>
    <s v="CNY"/>
    <s v="2913817"/>
    <x v="6"/>
  </r>
  <r>
    <n v="351.28"/>
    <x v="0"/>
    <x v="9"/>
    <s v="签证费"/>
    <s v="CNY"/>
    <s v="5256352"/>
    <x v="6"/>
  </r>
  <r>
    <n v="2930.6800000000003"/>
    <x v="1"/>
    <x v="1"/>
    <s v="签证费"/>
    <s v="CNY"/>
    <s v="7062200"/>
    <x v="20"/>
  </r>
  <r>
    <n v="1470"/>
    <x v="2"/>
    <x v="2"/>
    <s v="签证费"/>
    <s v="CNY"/>
    <s v="5550751"/>
    <x v="6"/>
  </r>
  <r>
    <n v="2930.6800000000003"/>
    <x v="1"/>
    <x v="1"/>
    <s v="签证费"/>
    <s v="CNY"/>
    <s v="2519136"/>
    <x v="8"/>
  </r>
  <r>
    <n v="2930.6800000000003"/>
    <x v="1"/>
    <x v="1"/>
    <s v="签证费"/>
    <s v="CNY"/>
    <s v="2886011"/>
    <x v="10"/>
  </r>
  <r>
    <n v="1470"/>
    <x v="2"/>
    <x v="2"/>
    <s v="签证费"/>
    <s v="CNY"/>
    <s v="5606518"/>
    <x v="3"/>
  </r>
  <r>
    <n v="2930.6800000000003"/>
    <x v="1"/>
    <x v="1"/>
    <s v="签证费"/>
    <s v="CNY"/>
    <s v="6319155"/>
    <x v="10"/>
  </r>
  <r>
    <n v="2930.6800000000003"/>
    <x v="1"/>
    <x v="1"/>
    <s v="签证费"/>
    <s v="CNY"/>
    <s v="9310233"/>
    <x v="10"/>
  </r>
  <r>
    <n v="1470"/>
    <x v="2"/>
    <x v="2"/>
    <s v="签证费"/>
    <s v="CNY"/>
    <s v="2888605"/>
    <x v="15"/>
  </r>
  <r>
    <n v="351.28"/>
    <x v="0"/>
    <x v="9"/>
    <s v="签证费"/>
    <s v="CNY"/>
    <s v="3300187"/>
    <x v="6"/>
  </r>
  <r>
    <n v="351.28"/>
    <x v="0"/>
    <x v="9"/>
    <s v="签证费"/>
    <s v="CNY"/>
    <s v="1903171"/>
    <x v="6"/>
  </r>
  <r>
    <n v="351.28"/>
    <x v="0"/>
    <x v="9"/>
    <s v="签证费"/>
    <s v="CNY"/>
    <s v="7093766"/>
    <x v="6"/>
  </r>
  <r>
    <n v="351.28"/>
    <x v="0"/>
    <x v="9"/>
    <s v="签证费"/>
    <s v="CNY"/>
    <s v="7910922"/>
    <x v="20"/>
  </r>
  <r>
    <n v="351.28"/>
    <x v="0"/>
    <x v="9"/>
    <s v="签证费"/>
    <s v="CNY"/>
    <s v="8301161"/>
    <x v="2"/>
  </r>
  <r>
    <n v="351.28"/>
    <x v="0"/>
    <x v="9"/>
    <s v="签证费"/>
    <s v="CNY"/>
    <s v="5005228"/>
    <x v="10"/>
  </r>
  <r>
    <n v="351.28"/>
    <x v="0"/>
    <x v="9"/>
    <s v="签证费"/>
    <s v="CNY"/>
    <s v="1613865"/>
    <x v="5"/>
  </r>
  <r>
    <n v="2083.3288000000002"/>
    <x v="7"/>
    <x v="24"/>
    <s v="签证费"/>
    <s v="CNY"/>
    <s v="1021060"/>
    <x v="3"/>
  </r>
  <r>
    <n v="2081.0816000000004"/>
    <x v="8"/>
    <x v="25"/>
    <s v="签证费"/>
    <s v="CNY"/>
    <s v="1059581"/>
    <x v="9"/>
  </r>
  <r>
    <n v="2081.0816000000004"/>
    <x v="8"/>
    <x v="25"/>
    <s v="签证费"/>
    <s v="CNY"/>
    <s v="3306810"/>
    <x v="4"/>
  </r>
  <r>
    <n v="351.28"/>
    <x v="0"/>
    <x v="9"/>
    <s v="签证费"/>
    <s v="CNY"/>
    <s v="9539670"/>
    <x v="1"/>
  </r>
  <r>
    <n v="351.28"/>
    <x v="0"/>
    <x v="9"/>
    <s v="签证费"/>
    <s v="CNY"/>
    <s v="7963912"/>
    <x v="15"/>
  </r>
  <r>
    <n v="351.28"/>
    <x v="0"/>
    <x v="9"/>
    <s v="签证费"/>
    <s v="CNY"/>
    <s v="1238809"/>
    <x v="10"/>
  </r>
  <r>
    <n v="1470"/>
    <x v="2"/>
    <x v="2"/>
    <s v="签证费"/>
    <s v="CNY"/>
    <s v="8678290"/>
    <x v="15"/>
  </r>
  <r>
    <n v="2930.6800000000003"/>
    <x v="1"/>
    <x v="1"/>
    <s v="签证费"/>
    <s v="CNY"/>
    <s v="1326733"/>
    <x v="10"/>
  </r>
  <r>
    <n v="2930.6800000000003"/>
    <x v="1"/>
    <x v="1"/>
    <s v="签证费"/>
    <s v="CNY"/>
    <s v="5386996"/>
    <x v="10"/>
  </r>
  <r>
    <n v="2930.6800000000003"/>
    <x v="1"/>
    <x v="1"/>
    <s v="签证费"/>
    <s v="CNY"/>
    <s v="8160820"/>
    <x v="6"/>
  </r>
  <r>
    <n v="2930.6800000000003"/>
    <x v="1"/>
    <x v="1"/>
    <s v="签证费"/>
    <s v="CNY"/>
    <s v="1997622"/>
    <x v="3"/>
  </r>
  <r>
    <n v="1470"/>
    <x v="2"/>
    <x v="2"/>
    <s v="签证费"/>
    <s v="CNY"/>
    <s v="3729056"/>
    <x v="10"/>
  </r>
  <r>
    <n v="2930.6800000000003"/>
    <x v="1"/>
    <x v="1"/>
    <s v="签证费"/>
    <s v="CNY"/>
    <s v="9061322"/>
    <x v="21"/>
  </r>
  <r>
    <n v="1470"/>
    <x v="2"/>
    <x v="2"/>
    <s v="签证费"/>
    <s v="CNY"/>
    <s v="1970191"/>
    <x v="6"/>
  </r>
  <r>
    <n v="1470"/>
    <x v="2"/>
    <x v="2"/>
    <s v="签证费"/>
    <s v="CNY"/>
    <s v="3280226"/>
    <x v="1"/>
  </r>
  <r>
    <n v="2959.8936000000003"/>
    <x v="9"/>
    <x v="26"/>
    <s v="签证费"/>
    <s v="CNY"/>
    <s v="7908535"/>
    <x v="22"/>
  </r>
  <r>
    <n v="1470"/>
    <x v="2"/>
    <x v="2"/>
    <s v="签证费"/>
    <s v="CNY"/>
    <s v="7166729"/>
    <x v="6"/>
  </r>
  <r>
    <n v="2060.8568000000005"/>
    <x v="10"/>
    <x v="27"/>
    <s v="签证费"/>
    <s v="CNY"/>
    <s v="5752322"/>
    <x v="6"/>
  </r>
  <r>
    <n v="2090.0704000000005"/>
    <x v="11"/>
    <x v="28"/>
    <s v="签证费"/>
    <s v="CNY"/>
    <s v="6615017"/>
    <x v="6"/>
  </r>
  <r>
    <n v="2105.8008"/>
    <x v="12"/>
    <x v="29"/>
    <s v="签证费"/>
    <s v="CNY"/>
    <s v="6181166"/>
    <x v="20"/>
  </r>
  <r>
    <n v="2060.8568000000005"/>
    <x v="10"/>
    <x v="27"/>
    <s v="签证费"/>
    <s v="CNY"/>
    <s v="6028778"/>
    <x v="3"/>
  </r>
  <r>
    <n v="2930.6800000000003"/>
    <x v="1"/>
    <x v="1"/>
    <s v="签证费"/>
    <s v="CNY"/>
    <s v="9295735"/>
    <x v="20"/>
  </r>
  <r>
    <n v="1470"/>
    <x v="2"/>
    <x v="2"/>
    <s v="签证费"/>
    <s v="CNY"/>
    <s v="7899662"/>
    <x v="1"/>
  </r>
  <r>
    <n v="2930.6800000000003"/>
    <x v="1"/>
    <x v="1"/>
    <s v="签证费"/>
    <s v="CNY"/>
    <s v="3953769"/>
    <x v="6"/>
  </r>
  <r>
    <n v="1470"/>
    <x v="2"/>
    <x v="2"/>
    <s v="签证费"/>
    <s v="CNY"/>
    <s v="9678310"/>
    <x v="10"/>
  </r>
  <r>
    <n v="1470"/>
    <x v="2"/>
    <x v="2"/>
    <s v="签证费"/>
    <s v="CNY"/>
    <s v="7166729"/>
    <x v="6"/>
  </r>
  <r>
    <n v="351.28"/>
    <x v="0"/>
    <x v="9"/>
    <s v="签证费"/>
    <s v="CNY"/>
    <s v="1676369"/>
    <x v="9"/>
  </r>
  <r>
    <n v="351.28"/>
    <x v="0"/>
    <x v="9"/>
    <s v="签证费"/>
    <s v="CNY"/>
    <s v="5016173"/>
    <x v="10"/>
  </r>
  <r>
    <n v="2060.8568000000005"/>
    <x v="10"/>
    <x v="27"/>
    <s v="签证费"/>
    <s v="CNY"/>
    <s v="5230903"/>
    <x v="15"/>
  </r>
  <r>
    <n v="351.28"/>
    <x v="0"/>
    <x v="9"/>
    <s v="签证费"/>
    <s v="CNY"/>
    <s v="2079150"/>
    <x v="4"/>
  </r>
  <r>
    <n v="351.28"/>
    <x v="0"/>
    <x v="9"/>
    <s v="签证费"/>
    <s v="CNY"/>
    <s v="9836095"/>
    <x v="6"/>
  </r>
  <r>
    <n v="351.28"/>
    <x v="0"/>
    <x v="9"/>
    <s v="签证费"/>
    <s v="CNY"/>
    <s v="3252189"/>
    <x v="6"/>
  </r>
  <r>
    <n v="106"/>
    <x v="0"/>
    <x v="0"/>
    <s v="签证费"/>
    <s v="CNY"/>
    <s v="3971508"/>
    <x v="0"/>
  </r>
  <r>
    <n v="351.28"/>
    <x v="0"/>
    <x v="9"/>
    <s v="签证费"/>
    <s v="CNY"/>
    <s v="8225527"/>
    <x v="5"/>
  </r>
  <r>
    <n v="106"/>
    <x v="0"/>
    <x v="0"/>
    <s v="签证费"/>
    <s v="CNY"/>
    <s v="3818153"/>
    <x v="6"/>
  </r>
  <r>
    <n v="1470"/>
    <x v="2"/>
    <x v="2"/>
    <s v="签证费"/>
    <s v="CNY"/>
    <s v="7770397"/>
    <x v="6"/>
  </r>
  <r>
    <n v="2930.6800000000003"/>
    <x v="1"/>
    <x v="1"/>
    <s v="签证费"/>
    <s v="CNY"/>
    <s v="9097565"/>
    <x v="9"/>
  </r>
  <r>
    <n v="2930.6800000000003"/>
    <x v="1"/>
    <x v="1"/>
    <s v="签证费"/>
    <s v="CNY"/>
    <s v="2561130"/>
    <x v="15"/>
  </r>
  <r>
    <n v="2930.6800000000003"/>
    <x v="1"/>
    <x v="1"/>
    <s v="签证费"/>
    <s v="CNY"/>
    <s v="1587301"/>
    <x v="5"/>
  </r>
  <r>
    <n v="2930.6800000000003"/>
    <x v="1"/>
    <x v="1"/>
    <s v="签证费"/>
    <s v="CNY"/>
    <n v="7186679"/>
    <x v="1"/>
  </r>
  <r>
    <n v="106"/>
    <x v="0"/>
    <x v="0"/>
    <s v="签证费"/>
    <s v="CNY"/>
    <s v="5702670"/>
    <x v="23"/>
  </r>
  <r>
    <n v="2930.6800000000003"/>
    <x v="1"/>
    <x v="1"/>
    <s v="签证费"/>
    <s v="CNY"/>
    <s v="9057779"/>
    <x v="10"/>
  </r>
  <r>
    <n v="2930.6800000000003"/>
    <x v="1"/>
    <x v="1"/>
    <s v="签证费"/>
    <s v="CNY"/>
    <s v="8583325"/>
    <x v="3"/>
  </r>
  <r>
    <n v="2930.6800000000003"/>
    <x v="1"/>
    <x v="1"/>
    <s v="签证费"/>
    <s v="CNY"/>
    <s v="9789669"/>
    <x v="20"/>
  </r>
  <r>
    <n v="2930.6800000000003"/>
    <x v="1"/>
    <x v="1"/>
    <s v="签证费"/>
    <s v="CNY"/>
    <s v="1011293"/>
    <x v="4"/>
  </r>
  <r>
    <n v="1470"/>
    <x v="2"/>
    <x v="2"/>
    <s v="签证费"/>
    <s v="CNY"/>
    <s v="6270200"/>
    <x v="8"/>
  </r>
  <r>
    <n v="2930.6800000000003"/>
    <x v="1"/>
    <x v="1"/>
    <s v="签证费"/>
    <s v="CNY"/>
    <s v="6987888"/>
    <x v="5"/>
  </r>
  <r>
    <n v="31.460800000000003"/>
    <x v="13"/>
    <x v="30"/>
    <s v="签证费"/>
    <s v="CNY"/>
    <s v="2096617"/>
    <x v="9"/>
  </r>
  <r>
    <n v="42.696800000000003"/>
    <x v="14"/>
    <x v="31"/>
    <s v="签证费"/>
    <s v="CNY"/>
    <s v="3979850"/>
    <x v="15"/>
  </r>
  <r>
    <n v="39.326000000000001"/>
    <x v="15"/>
    <x v="32"/>
    <s v="签证费"/>
    <s v="CNY"/>
    <s v="1538856"/>
    <x v="10"/>
  </r>
  <r>
    <n v="47.191200000000009"/>
    <x v="16"/>
    <x v="33"/>
    <s v="签证费"/>
    <s v="CNY"/>
    <s v="1227023"/>
    <x v="4"/>
  </r>
  <r>
    <n v="1470"/>
    <x v="2"/>
    <x v="2"/>
    <s v="签证费"/>
    <s v="CNY"/>
    <s v="9039829"/>
    <x v="7"/>
  </r>
  <r>
    <n v="2930.6800000000003"/>
    <x v="1"/>
    <x v="1"/>
    <s v="签证费"/>
    <s v="CNY"/>
    <s v="7192992"/>
    <x v="8"/>
  </r>
  <r>
    <n v="1778.68"/>
    <x v="1"/>
    <x v="34"/>
    <s v="签证费"/>
    <s v="CNY"/>
    <s v="2678733"/>
    <x v="24"/>
  </r>
  <r>
    <n v="356.78999999999996"/>
    <x v="0"/>
    <x v="10"/>
    <s v="签证费"/>
    <s v="CNY"/>
    <s v="9282293"/>
    <x v="6"/>
  </r>
  <r>
    <n v="355.58000000000004"/>
    <x v="0"/>
    <x v="8"/>
    <s v="签证费"/>
    <s v="CNY"/>
    <s v="3618112"/>
    <x v="25"/>
  </r>
  <r>
    <n v="355.58000000000004"/>
    <x v="0"/>
    <x v="8"/>
    <s v="签证费"/>
    <s v="CNY"/>
    <s v="1122380"/>
    <x v="25"/>
  </r>
  <r>
    <n v="355.58000000000004"/>
    <x v="0"/>
    <x v="8"/>
    <s v="签证费"/>
    <s v="CNY"/>
    <s v="8086589"/>
    <x v="25"/>
  </r>
  <r>
    <n v="355.58000000000004"/>
    <x v="0"/>
    <x v="8"/>
    <s v="签证费"/>
    <s v="CNY"/>
    <s v="7583022"/>
    <x v="20"/>
  </r>
  <r>
    <n v="2930.6800000000003"/>
    <x v="1"/>
    <x v="1"/>
    <s v="签证费"/>
    <s v="CNY"/>
    <s v="3918633"/>
    <x v="9"/>
  </r>
  <r>
    <n v="2930.6800000000003"/>
    <x v="1"/>
    <x v="1"/>
    <s v="签证费"/>
    <s v="CNY"/>
    <s v="3663032"/>
    <x v="5"/>
  </r>
  <r>
    <n v="1470"/>
    <x v="2"/>
    <x v="2"/>
    <s v="签证费"/>
    <s v="CNY"/>
    <s v="7561091"/>
    <x v="8"/>
  </r>
  <r>
    <n v="2930.6800000000003"/>
    <x v="1"/>
    <x v="1"/>
    <s v="签证费"/>
    <s v="CNY"/>
    <s v="8602357"/>
    <x v="9"/>
  </r>
  <r>
    <n v="1470"/>
    <x v="2"/>
    <x v="2"/>
    <s v="签证费"/>
    <s v="CNY"/>
    <s v="9032237"/>
    <x v="8"/>
  </r>
  <r>
    <n v="355.58000000000004"/>
    <x v="0"/>
    <x v="8"/>
    <s v="签证费"/>
    <s v="CNY"/>
    <s v="5362581"/>
    <x v="9"/>
  </r>
  <r>
    <n v="355.81"/>
    <x v="0"/>
    <x v="35"/>
    <s v="签证费"/>
    <s v="CNY"/>
    <s v="9056028"/>
    <x v="3"/>
  </r>
  <r>
    <n v="2930.6800000000003"/>
    <x v="1"/>
    <x v="1"/>
    <s v="签证费"/>
    <s v="CNY"/>
    <s v="8297378"/>
    <x v="10"/>
  </r>
  <r>
    <n v="2930.6800000000003"/>
    <x v="1"/>
    <x v="1"/>
    <s v="签证费"/>
    <s v="CNY"/>
    <s v="5020602"/>
    <x v="10"/>
  </r>
  <r>
    <n v="355.81"/>
    <x v="0"/>
    <x v="35"/>
    <s v="签证费"/>
    <s v="CNY"/>
    <s v="5015075"/>
    <x v="0"/>
  </r>
  <r>
    <n v="2930.6800000000003"/>
    <x v="1"/>
    <x v="1"/>
    <s v="签证费"/>
    <s v="CNY"/>
    <s v="3957832"/>
    <x v="10"/>
  </r>
  <r>
    <n v="355.81"/>
    <x v="0"/>
    <x v="35"/>
    <s v="签证费"/>
    <s v="CNY"/>
    <s v="9261659"/>
    <x v="15"/>
  </r>
  <r>
    <n v="355.81"/>
    <x v="0"/>
    <x v="35"/>
    <s v="签证费"/>
    <s v="CNY"/>
    <s v="9322953"/>
    <x v="20"/>
  </r>
  <r>
    <n v="355.81"/>
    <x v="0"/>
    <x v="35"/>
    <s v="签证费"/>
    <s v="CNY"/>
    <s v="9266790"/>
    <x v="0"/>
  </r>
  <r>
    <n v="355.81"/>
    <x v="0"/>
    <x v="35"/>
    <s v="签证费"/>
    <s v="CNY"/>
    <s v="1673126"/>
    <x v="10"/>
  </r>
  <r>
    <n v="355.31"/>
    <x v="0"/>
    <x v="7"/>
    <s v="签证费"/>
    <s v="CNY"/>
    <s v="2363992"/>
    <x v="0"/>
  </r>
  <r>
    <n v="355.31"/>
    <x v="0"/>
    <x v="7"/>
    <s v="签证费"/>
    <s v="CNY"/>
    <s v="2000621"/>
    <x v="0"/>
  </r>
  <r>
    <n v="355.81"/>
    <x v="0"/>
    <x v="35"/>
    <s v="签证费"/>
    <s v="CNY"/>
    <s v="3533379"/>
    <x v="1"/>
  </r>
  <r>
    <n v="358.19"/>
    <x v="0"/>
    <x v="21"/>
    <s v="签证费"/>
    <s v="CNY"/>
    <s v="8266857"/>
    <x v="10"/>
  </r>
  <r>
    <n v="2930.6800000000003"/>
    <x v="1"/>
    <x v="1"/>
    <s v="签证费"/>
    <s v="CNY"/>
    <s v="6732766"/>
    <x v="9"/>
  </r>
  <r>
    <n v="1470"/>
    <x v="2"/>
    <x v="2"/>
    <s v="签证费"/>
    <s v="CNY"/>
    <s v="7566821"/>
    <x v="15"/>
  </r>
  <r>
    <n v="3110.6800000000003"/>
    <x v="1"/>
    <x v="36"/>
    <s v="签证费"/>
    <s v="CNY"/>
    <s v="6189723"/>
    <x v="15"/>
  </r>
  <r>
    <n v="1650"/>
    <x v="2"/>
    <x v="37"/>
    <s v="签证费"/>
    <s v="CNY"/>
    <s v="6807190"/>
    <x v="20"/>
  </r>
  <r>
    <n v="3110.6800000000003"/>
    <x v="1"/>
    <x v="36"/>
    <s v="签证费"/>
    <s v="CNY"/>
    <s v="8687869"/>
    <x v="5"/>
  </r>
  <r>
    <n v="1650"/>
    <x v="2"/>
    <x v="37"/>
    <s v="签证费"/>
    <s v="CNY"/>
    <s v="3237195"/>
    <x v="8"/>
  </r>
  <r>
    <n v="1668.5"/>
    <x v="2"/>
    <x v="38"/>
    <s v="签证费"/>
    <s v="CNY"/>
    <s v="6337303"/>
    <x v="10"/>
  </r>
  <r>
    <n v="1668.5"/>
    <x v="2"/>
    <x v="38"/>
    <s v="签证费"/>
    <s v="CNY"/>
    <s v="5516377"/>
    <x v="4"/>
  </r>
  <r>
    <n v="1668.5"/>
    <x v="2"/>
    <x v="38"/>
    <s v="签证费"/>
    <s v="CNY"/>
    <s v="9739396"/>
    <x v="15"/>
  </r>
  <r>
    <n v="1668.5"/>
    <x v="2"/>
    <x v="38"/>
    <s v="签证费"/>
    <s v="CNY"/>
    <s v="5229159"/>
    <x v="9"/>
  </r>
  <r>
    <n v="1668.5"/>
    <x v="2"/>
    <x v="38"/>
    <s v="签证费"/>
    <s v="CNY"/>
    <s v="2027378"/>
    <x v="26"/>
  </r>
  <r>
    <n v="3129.1800000000003"/>
    <x v="1"/>
    <x v="39"/>
    <s v="签证费"/>
    <s v="CNY"/>
    <s v="7923666"/>
    <x v="3"/>
  </r>
  <r>
    <n v="1668.5"/>
    <x v="2"/>
    <x v="38"/>
    <s v="签证费"/>
    <s v="CNY"/>
    <s v="8653070"/>
    <x v="15"/>
  </r>
  <r>
    <n v="1668.5"/>
    <x v="2"/>
    <x v="38"/>
    <s v="签证费"/>
    <s v="CNY"/>
    <s v="7291219"/>
    <x v="6"/>
  </r>
  <r>
    <n v="106"/>
    <x v="0"/>
    <x v="0"/>
    <s v="签证费"/>
    <s v="CNY"/>
    <s v="2503160"/>
    <x v="10"/>
  </r>
  <r>
    <n v="3129.1800000000003"/>
    <x v="1"/>
    <x v="39"/>
    <s v="签证费"/>
    <s v="CNY"/>
    <s v="6915932"/>
    <x v="6"/>
  </r>
  <r>
    <n v="3129.1800000000003"/>
    <x v="1"/>
    <x v="39"/>
    <s v="签证费"/>
    <s v="CNY"/>
    <s v="6073198"/>
    <x v="3"/>
  </r>
  <r>
    <n v="1668.5"/>
    <x v="2"/>
    <x v="38"/>
    <s v="签证费"/>
    <s v="CNY"/>
    <s v="6880813"/>
    <x v="4"/>
  </r>
  <r>
    <n v="358.19"/>
    <x v="0"/>
    <x v="21"/>
    <s v="签证费"/>
    <s v="CNY"/>
    <s v="6131886"/>
    <x v="10"/>
  </r>
  <r>
    <n v="358.19"/>
    <x v="0"/>
    <x v="21"/>
    <s v="签证费"/>
    <s v="CNY"/>
    <s v="8395369"/>
    <x v="6"/>
  </r>
  <r>
    <n v="358.19"/>
    <x v="0"/>
    <x v="21"/>
    <s v="签证费"/>
    <s v="CNY"/>
    <s v="9797873"/>
    <x v="10"/>
  </r>
  <r>
    <n v="358.19"/>
    <x v="0"/>
    <x v="21"/>
    <s v="签证费"/>
    <s v="CNY"/>
    <s v="7389297"/>
    <x v="10"/>
  </r>
  <r>
    <n v="358.19"/>
    <x v="0"/>
    <x v="21"/>
    <s v="签证费"/>
    <s v="CNY"/>
    <s v="2971715"/>
    <x v="0"/>
  </r>
  <r>
    <n v="358.19"/>
    <x v="0"/>
    <x v="21"/>
    <s v="签证费"/>
    <s v="CNY"/>
    <s v="1328671"/>
    <x v="0"/>
  </r>
  <r>
    <n v="358.19"/>
    <x v="0"/>
    <x v="21"/>
    <s v="签证费"/>
    <s v="CNY"/>
    <s v="6967883"/>
    <x v="27"/>
  </r>
  <r>
    <n v="674.16000000000008"/>
    <x v="17"/>
    <x v="40"/>
    <s v="签证费"/>
    <s v="CNY"/>
    <n v="1829557"/>
    <x v="0"/>
  </r>
  <r>
    <n v="1668.5"/>
    <x v="2"/>
    <x v="38"/>
    <s v="签证费"/>
    <s v="CNY"/>
    <s v="1920313"/>
    <x v="11"/>
  </r>
  <r>
    <n v="1650"/>
    <x v="2"/>
    <x v="37"/>
    <s v="签证费"/>
    <s v="CNY"/>
    <s v="1985732"/>
    <x v="15"/>
  </r>
  <r>
    <n v="1668.5"/>
    <x v="2"/>
    <x v="38"/>
    <s v="签证费"/>
    <s v="CNY"/>
    <s v="5156251"/>
    <x v="10"/>
  </r>
  <r>
    <n v="106"/>
    <x v="0"/>
    <x v="0"/>
    <s v="签证费"/>
    <s v="CNY"/>
    <s v="1586928"/>
    <x v="6"/>
  </r>
  <r>
    <n v="1774.5"/>
    <x v="18"/>
    <x v="41"/>
    <s v="签证费"/>
    <s v="CNY"/>
    <s v="5561576"/>
    <x v="4"/>
  </r>
  <r>
    <n v="106"/>
    <x v="0"/>
    <x v="0"/>
    <s v="签证费"/>
    <s v="CNY"/>
    <s v="2558353"/>
    <x v="10"/>
  </r>
  <r>
    <n v="358.19"/>
    <x v="0"/>
    <x v="21"/>
    <s v="签证费"/>
    <s v="CNY"/>
    <s v="7655950"/>
    <x v="10"/>
  </r>
  <r>
    <n v="358.19"/>
    <x v="0"/>
    <x v="21"/>
    <s v="签证费"/>
    <s v="CNY"/>
    <s v="3985397"/>
    <x v="5"/>
  </r>
  <r>
    <n v="358.19"/>
    <x v="0"/>
    <x v="21"/>
    <s v="签证费"/>
    <s v="CNY"/>
    <s v="3939603"/>
    <x v="0"/>
  </r>
  <r>
    <n v="358.19"/>
    <x v="0"/>
    <x v="21"/>
    <s v="签证费"/>
    <s v="CNY"/>
    <s v="2609270"/>
    <x v="6"/>
  </r>
  <r>
    <n v="358.19"/>
    <x v="0"/>
    <x v="21"/>
    <s v="签证费"/>
    <s v="CNY"/>
    <s v="8219582"/>
    <x v="6"/>
  </r>
  <r>
    <n v="358.19"/>
    <x v="0"/>
    <x v="21"/>
    <s v="签证费"/>
    <s v="CNY"/>
    <s v="9758039"/>
    <x v="1"/>
  </r>
  <r>
    <n v="358.19"/>
    <x v="0"/>
    <x v="21"/>
    <s v="签证费"/>
    <s v="CNY"/>
    <s v="7913588"/>
    <x v="6"/>
  </r>
  <r>
    <n v="358.19"/>
    <x v="0"/>
    <x v="21"/>
    <s v="签证费"/>
    <s v="CNY"/>
    <s v="2581522"/>
    <x v="5"/>
  </r>
  <r>
    <n v="358.19"/>
    <x v="0"/>
    <x v="21"/>
    <s v="签证费"/>
    <s v="CNY"/>
    <s v="7899839"/>
    <x v="5"/>
  </r>
  <r>
    <n v="652.22479999999996"/>
    <x v="19"/>
    <x v="42"/>
    <s v="签证费"/>
    <s v="CNY"/>
    <s v="2688585"/>
    <x v="15"/>
  </r>
  <r>
    <n v="858.85400000000004"/>
    <x v="4"/>
    <x v="43"/>
    <s v="签证费"/>
    <s v="CNY"/>
    <s v="7035366"/>
    <x v="1"/>
  </r>
  <r>
    <n v="508.85400000000004"/>
    <x v="4"/>
    <x v="44"/>
    <s v="签证费"/>
    <s v="CNY"/>
    <s v="8282255"/>
    <x v="15"/>
  </r>
  <r>
    <n v="648.85400000000004"/>
    <x v="4"/>
    <x v="20"/>
    <s v="签证费"/>
    <s v="CNY"/>
    <s v="6953117"/>
    <x v="9"/>
  </r>
  <r>
    <n v="665.70800000000008"/>
    <x v="20"/>
    <x v="45"/>
    <s v="签证费"/>
    <s v="CNY"/>
    <s v="1577506"/>
    <x v="9"/>
  </r>
  <r>
    <n v="665.70800000000008"/>
    <x v="20"/>
    <x v="45"/>
    <s v="签证费"/>
    <s v="CNY"/>
    <s v="5071638"/>
    <x v="4"/>
  </r>
  <r>
    <n v="648.85400000000004"/>
    <x v="4"/>
    <x v="20"/>
    <s v="签证费"/>
    <s v="CNY"/>
    <s v="6957325"/>
    <x v="1"/>
  </r>
  <r>
    <n v="648.85400000000004"/>
    <x v="4"/>
    <x v="20"/>
    <s v="签证费"/>
    <s v="CNY"/>
    <s v="2038553"/>
    <x v="15"/>
  </r>
  <r>
    <n v="648.85400000000004"/>
    <x v="4"/>
    <x v="20"/>
    <s v="签证费"/>
    <s v="CNY"/>
    <s v="9995650"/>
    <x v="9"/>
  </r>
  <r>
    <n v="648.85400000000004"/>
    <x v="4"/>
    <x v="20"/>
    <s v="签证费"/>
    <s v="CNY"/>
    <s v="6899366"/>
    <x v="9"/>
  </r>
  <r>
    <n v="648.85400000000004"/>
    <x v="4"/>
    <x v="20"/>
    <s v="签证费"/>
    <s v="CNY"/>
    <s v="6786978"/>
    <x v="1"/>
  </r>
  <r>
    <n v="648.85400000000004"/>
    <x v="4"/>
    <x v="20"/>
    <s v="签证费"/>
    <s v="CNY"/>
    <s v="5556339"/>
    <x v="15"/>
  </r>
  <r>
    <n v="648.85400000000004"/>
    <x v="4"/>
    <x v="20"/>
    <s v="签证费"/>
    <s v="CNY"/>
    <s v="6861731"/>
    <x v="15"/>
  </r>
  <r>
    <n v="665.70800000000008"/>
    <x v="20"/>
    <x v="45"/>
    <s v="签证费"/>
    <s v="CNY"/>
    <s v="6800150"/>
    <x v="9"/>
  </r>
  <r>
    <n v="665.70800000000008"/>
    <x v="20"/>
    <x v="45"/>
    <s v="签证费"/>
    <s v="CNY"/>
    <s v="1698929"/>
    <x v="4"/>
  </r>
  <r>
    <n v="1148.854"/>
    <x v="4"/>
    <x v="46"/>
    <s v="签证费"/>
    <s v="CNY"/>
    <s v="7930316"/>
    <x v="15"/>
  </r>
  <r>
    <n v="1438"/>
    <x v="2"/>
    <x v="47"/>
    <s v="签证费"/>
    <s v="CNY"/>
    <s v="3088359"/>
    <x v="9"/>
  </r>
  <r>
    <n v="37.078800000000008"/>
    <x v="21"/>
    <x v="48"/>
    <s v="签证费"/>
    <s v="CNY"/>
    <s v="1707173"/>
    <x v="5"/>
  </r>
  <r>
    <n v="39.326000000000001"/>
    <x v="15"/>
    <x v="32"/>
    <s v="签证费"/>
    <s v="CNY"/>
    <s v="1316620"/>
    <x v="3"/>
  </r>
  <r>
    <n v="20.224800000000002"/>
    <x v="22"/>
    <x v="49"/>
    <s v="签证费"/>
    <s v="CNY"/>
    <s v="6529966"/>
    <x v="10"/>
  </r>
  <r>
    <n v="106"/>
    <x v="0"/>
    <x v="0"/>
    <s v="签证费"/>
    <s v="CNY"/>
    <s v="2503160"/>
    <x v="10"/>
  </r>
  <r>
    <n v="106"/>
    <x v="0"/>
    <x v="0"/>
    <s v="签证费"/>
    <s v="CNY"/>
    <s v="6967276"/>
    <x v="15"/>
  </r>
  <r>
    <n v="3129.1800000000003"/>
    <x v="1"/>
    <x v="39"/>
    <s v="签证费"/>
    <s v="CNY"/>
    <s v="2961735"/>
    <x v="2"/>
  </r>
  <r>
    <n v="358.19"/>
    <x v="0"/>
    <x v="21"/>
    <s v="签证费"/>
    <s v="CNY"/>
    <s v="9831515"/>
    <x v="10"/>
  </r>
  <r>
    <n v="358.19"/>
    <x v="0"/>
    <x v="21"/>
    <s v="签证费"/>
    <s v="CNY"/>
    <s v="2336713"/>
    <x v="5"/>
  </r>
  <r>
    <n v="358.19"/>
    <x v="0"/>
    <x v="21"/>
    <s v="签证费"/>
    <s v="CNY"/>
    <s v="9560359"/>
    <x v="15"/>
  </r>
  <r>
    <n v="1668.5"/>
    <x v="2"/>
    <x v="38"/>
    <s v="签证费"/>
    <s v="CNY"/>
    <s v="7089798"/>
    <x v="17"/>
  </r>
  <r>
    <n v="3129.1800000000003"/>
    <x v="1"/>
    <x v="39"/>
    <s v="签证费"/>
    <s v="CNY"/>
    <s v="6709217"/>
    <x v="6"/>
  </r>
  <r>
    <n v="1668.5"/>
    <x v="2"/>
    <x v="38"/>
    <s v="签证费"/>
    <s v="CNY"/>
    <s v="1669503"/>
    <x v="3"/>
  </r>
  <r>
    <n v="106"/>
    <x v="0"/>
    <x v="0"/>
    <s v="签证费"/>
    <s v="CNY"/>
    <s v="8121371"/>
    <x v="15"/>
  </r>
  <r>
    <n v="1668.5"/>
    <x v="2"/>
    <x v="38"/>
    <s v="签证费"/>
    <s v="CNY"/>
    <s v="5390879"/>
    <x v="3"/>
  </r>
  <r>
    <n v="3129.1800000000003"/>
    <x v="1"/>
    <x v="39"/>
    <s v="签证费"/>
    <s v="CNY"/>
    <s v="3571593"/>
    <x v="10"/>
  </r>
  <r>
    <n v="1668.5"/>
    <x v="2"/>
    <x v="38"/>
    <s v="签证费"/>
    <s v="CNY"/>
    <s v="1885053"/>
    <x v="8"/>
  </r>
  <r>
    <n v="1668.5"/>
    <x v="2"/>
    <x v="38"/>
    <s v="签证费"/>
    <s v="CNY"/>
    <s v="8810006"/>
    <x v="10"/>
  </r>
  <r>
    <n v="1668.5"/>
    <x v="2"/>
    <x v="38"/>
    <s v="签证费"/>
    <s v="CNY"/>
    <s v="9161783"/>
    <x v="10"/>
  </r>
  <r>
    <n v="1778.68"/>
    <x v="1"/>
    <x v="34"/>
    <s v="签证费"/>
    <s v="CNY"/>
    <s v="3776926"/>
    <x v="10"/>
  </r>
  <r>
    <n v="1668.5"/>
    <x v="2"/>
    <x v="38"/>
    <s v="签证费"/>
    <s v="CNY"/>
    <s v="6191250"/>
    <x v="19"/>
  </r>
  <r>
    <n v="1668.5"/>
    <x v="2"/>
    <x v="38"/>
    <s v="签证费"/>
    <s v="CNY"/>
    <s v="8231157"/>
    <x v="4"/>
  </r>
  <r>
    <n v="1668.5"/>
    <x v="2"/>
    <x v="38"/>
    <s v="签证费"/>
    <s v="CNY"/>
    <s v="2609171"/>
    <x v="10"/>
  </r>
  <r>
    <n v="1668.5"/>
    <x v="2"/>
    <x v="38"/>
    <s v="签证费"/>
    <s v="CNY"/>
    <s v="9111733"/>
    <x v="10"/>
  </r>
  <r>
    <n v="150.94400000000002"/>
    <x v="23"/>
    <x v="50"/>
    <s v="签证费"/>
    <s v="CNY"/>
    <s v="8583756"/>
    <x v="1"/>
  </r>
  <r>
    <n v="59.550800000000002"/>
    <x v="24"/>
    <x v="51"/>
    <s v="签证费"/>
    <s v="CNY"/>
    <s v="7908535"/>
    <x v="22"/>
  </r>
  <r>
    <n v="525.70800000000008"/>
    <x v="20"/>
    <x v="52"/>
    <s v="签证费"/>
    <s v="CNY"/>
    <s v="6939638"/>
    <x v="9"/>
  </r>
  <r>
    <n v="1668.5"/>
    <x v="2"/>
    <x v="38"/>
    <s v="签证费"/>
    <s v="CNY"/>
    <s v="9125079"/>
    <x v="15"/>
  </r>
  <r>
    <n v="1668.5"/>
    <x v="2"/>
    <x v="38"/>
    <s v="签证费"/>
    <s v="CNY"/>
    <s v="5709525"/>
    <x v="8"/>
  </r>
  <r>
    <n v="1668.5"/>
    <x v="2"/>
    <x v="38"/>
    <s v="签证费"/>
    <s v="CNY"/>
    <s v="3720029"/>
    <x v="4"/>
  </r>
  <r>
    <n v="1668.5"/>
    <x v="2"/>
    <x v="38"/>
    <s v="签证费"/>
    <s v="CNY"/>
    <s v="8302087"/>
    <x v="10"/>
  </r>
  <r>
    <n v="1668.5"/>
    <x v="2"/>
    <x v="38"/>
    <s v="签证费"/>
    <s v="CNY"/>
    <s v="1650275"/>
    <x v="10"/>
  </r>
  <r>
    <n v="1668.5"/>
    <x v="2"/>
    <x v="38"/>
    <s v="签证费"/>
    <s v="CNY"/>
    <s v="9569207"/>
    <x v="10"/>
  </r>
  <r>
    <n v="1668.5"/>
    <x v="2"/>
    <x v="38"/>
    <s v="签证费"/>
    <s v="CNY"/>
    <s v="3165651"/>
    <x v="28"/>
  </r>
  <r>
    <n v="302717.94599999971"/>
    <x v="25"/>
    <x v="53"/>
    <s v="签证费"/>
    <s v="CNY"/>
    <m/>
    <x v="29"/>
  </r>
  <r>
    <m/>
    <x v="26"/>
    <x v="54"/>
    <m/>
    <m/>
    <m/>
    <x v="2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1">
  <r>
    <n v="1"/>
    <s v=" Lynn Chan"/>
    <s v="TV1N1658102043656318976"/>
    <s v="中国"/>
    <s v="北京"/>
    <s v="印尼-落地签"/>
    <s v="商务"/>
    <s v="已出签"/>
    <n v="0"/>
    <n v="100"/>
    <n v="0"/>
    <m/>
    <n v="0"/>
    <n v="100"/>
    <n v="106"/>
    <n v="6"/>
    <n v="100"/>
    <s v="签证费"/>
    <s v="CNY"/>
    <s v="2991808"/>
    <x v="0"/>
  </r>
  <r>
    <n v="2"/>
    <s v="张海霞"/>
    <s v="TV1N1654746604696440832"/>
    <s v="中国"/>
    <s v="沈阳"/>
    <s v="美国"/>
    <s v="商务"/>
    <s v="已出签"/>
    <n v="1152"/>
    <n v="300"/>
    <n v="1300"/>
    <s v="沈阳加急6月-7月"/>
    <n v="1378"/>
    <n v="2830"/>
    <n v="2930.68"/>
    <n v="100.68"/>
    <n v="2830"/>
    <s v="签证费"/>
    <s v="CNY"/>
    <s v="9256915"/>
    <x v="1"/>
  </r>
  <r>
    <n v="3"/>
    <s v="刘婷婷"/>
    <s v="TV1N1649239750251704320"/>
    <s v="中国"/>
    <s v="沈阳"/>
    <s v="美国"/>
    <s v="商务"/>
    <s v="已出签"/>
    <n v="1152"/>
    <n v="300"/>
    <n v="0"/>
    <s v="沈阳普通"/>
    <n v="0"/>
    <n v="1452"/>
    <n v="1470"/>
    <n v="18"/>
    <n v="1452"/>
    <s v="签证费"/>
    <s v="CNY"/>
    <s v="3780165"/>
    <x v="2"/>
  </r>
  <r>
    <n v="4"/>
    <s v="蔡海洪"/>
    <s v="TV1N1656199638710607872"/>
    <s v="中国"/>
    <s v="沈阳"/>
    <s v="美国"/>
    <s v="商务"/>
    <s v="已出签"/>
    <n v="1152"/>
    <n v="300"/>
    <n v="1300"/>
    <s v="沈阳正常7月月14前"/>
    <n v="1378"/>
    <n v="2830"/>
    <n v="2930.68"/>
    <n v="100.68"/>
    <n v="2830"/>
    <s v="签证费"/>
    <s v="CNY"/>
    <s v="1255296"/>
    <x v="3"/>
  </r>
  <r>
    <n v="5"/>
    <s v="霍雨薇"/>
    <s v="TV1N1655468331248443392"/>
    <s v="中国"/>
    <s v="北京"/>
    <s v="英国"/>
    <s v="商务"/>
    <s v="已出签"/>
    <n v="909"/>
    <n v="400"/>
    <n v="2365"/>
    <s v="北京5工加急 邮寄"/>
    <n v="2506.9"/>
    <n v="3815.9"/>
    <n v="3990.31"/>
    <n v="174.41"/>
    <n v="3815.9"/>
    <s v="签证费"/>
    <s v="CNY"/>
    <s v="1911336"/>
    <x v="4"/>
  </r>
  <r>
    <n v="6"/>
    <s v="Namit-客人自己缴费"/>
    <s v="TV1N1660928879729926144"/>
    <s v="中国"/>
    <s v="北京"/>
    <s v=" 印尼-落地签"/>
    <s v="商务"/>
    <s v="已出签"/>
    <n v="0"/>
    <n v="100"/>
    <n v="0"/>
    <m/>
    <n v="0"/>
    <n v="100"/>
    <n v="106"/>
    <n v="6"/>
    <n v="100"/>
    <s v="签证费"/>
    <s v="CNY"/>
    <s v="1328671"/>
    <x v="0"/>
  </r>
  <r>
    <n v="7"/>
    <s v="周紫微（5月转）"/>
    <s v="TV1N1657808960943239168"/>
    <s v="中国"/>
    <s v="北京"/>
    <s v=" 印尼-落地签"/>
    <s v="商务"/>
    <s v="已出签"/>
    <n v="245.15"/>
    <n v="100"/>
    <n v="0"/>
    <m/>
    <n v="0"/>
    <n v="345.15"/>
    <n v="351.15"/>
    <n v="6"/>
    <n v="345.15"/>
    <s v="签证费"/>
    <s v="CNY"/>
    <s v="5687022"/>
    <x v="4"/>
  </r>
  <r>
    <n v="8"/>
    <s v="黄晓晨"/>
    <s v="TV1N1656916365538938880"/>
    <s v="中国"/>
    <s v="北京"/>
    <s v=" 印尼-落地签"/>
    <s v="商务"/>
    <s v="已出签"/>
    <n v="245.15"/>
    <n v="100"/>
    <n v="0"/>
    <m/>
    <n v="0"/>
    <n v="345.15"/>
    <n v="351.15"/>
    <n v="6"/>
    <n v="345.15"/>
    <s v="签证费"/>
    <s v="CNY"/>
    <s v="1950796"/>
    <x v="5"/>
  </r>
  <r>
    <n v="9"/>
    <s v="周润萌"/>
    <s v="TV1N1657945079655628800"/>
    <s v="中国"/>
    <s v="北京"/>
    <s v=" 印尼-落地签"/>
    <s v="商务"/>
    <s v="已出签"/>
    <n v="245.15"/>
    <n v="100"/>
    <n v="0"/>
    <m/>
    <n v="0"/>
    <n v="345.15"/>
    <n v="351.15"/>
    <n v="6"/>
    <n v="345.15"/>
    <s v="签证费"/>
    <s v="CNY"/>
    <s v="1377365"/>
    <x v="6"/>
  </r>
  <r>
    <n v="10"/>
    <s v="范嘉佳"/>
    <s v="TV1N1642778186380050432"/>
    <s v="中国"/>
    <s v="北京"/>
    <s v=" 印尼-落地签"/>
    <s v="商务"/>
    <s v="已出签"/>
    <n v="245.15"/>
    <n v="100"/>
    <n v="0"/>
    <m/>
    <n v="0"/>
    <n v="345.15"/>
    <n v="351.15"/>
    <n v="6"/>
    <n v="345.15"/>
    <s v="签证费"/>
    <s v="CNY"/>
    <s v="5261903"/>
    <x v="6"/>
  </r>
  <r>
    <n v="11"/>
    <s v="夏晶晶"/>
    <s v="TV1N1650329655543394304"/>
    <s v="中国"/>
    <s v="北京"/>
    <s v=" 印尼-落地签"/>
    <s v="商务"/>
    <s v="已出签"/>
    <n v="246.26"/>
    <n v="100"/>
    <n v="0"/>
    <m/>
    <n v="0"/>
    <n v="346.26"/>
    <n v="352.26"/>
    <n v="6"/>
    <n v="346.26"/>
    <s v="签证费"/>
    <s v="CNY"/>
    <s v="8395369"/>
    <x v="6"/>
  </r>
  <r>
    <n v="12"/>
    <s v="周明澍"/>
    <s v="TV1N1656947805794172928"/>
    <s v="中国"/>
    <s v="北京"/>
    <s v=" 印尼-落地签"/>
    <s v="商务"/>
    <s v="已出签"/>
    <n v="245.15"/>
    <n v="100"/>
    <n v="0"/>
    <m/>
    <n v="0"/>
    <n v="345.15"/>
    <n v="351.15"/>
    <n v="6"/>
    <n v="345.15"/>
    <s v="签证费"/>
    <s v="CNY"/>
    <s v="2061076"/>
    <x v="7"/>
  </r>
  <r>
    <n v="13"/>
    <s v="张洵"/>
    <s v="TV1N1654751118883328000"/>
    <s v="中国"/>
    <s v="北京"/>
    <s v=" 印尼-落地签"/>
    <s v="商务"/>
    <s v="已出签"/>
    <n v="245.15"/>
    <n v="100"/>
    <n v="0"/>
    <m/>
    <n v="0"/>
    <n v="345.15"/>
    <n v="351.15"/>
    <n v="6"/>
    <n v="345.15"/>
    <s v="签证费"/>
    <s v="CNY"/>
    <s v="3060329"/>
    <x v="8"/>
  </r>
  <r>
    <n v="14"/>
    <s v="黄胤"/>
    <s v="TV1N1658302139161395200"/>
    <s v="中国"/>
    <s v="北京"/>
    <s v=" 印尼-落地签"/>
    <s v="商务"/>
    <s v="已出签"/>
    <n v="245.15"/>
    <n v="100"/>
    <n v="0"/>
    <m/>
    <n v="0"/>
    <n v="345.15"/>
    <n v="351.15"/>
    <n v="6"/>
    <n v="345.15"/>
    <s v="签证费"/>
    <s v="CNY"/>
    <s v="1328381"/>
    <x v="1"/>
  </r>
  <r>
    <n v="15"/>
    <s v=" 马骁"/>
    <s v="TV1N1657833099636613120"/>
    <s v="中国"/>
    <s v="北京"/>
    <s v=" 印尼-落地签"/>
    <s v="商务"/>
    <s v="已出签"/>
    <n v="245.15"/>
    <n v="100"/>
    <n v="0"/>
    <m/>
    <n v="0"/>
    <n v="345.15"/>
    <n v="351.15"/>
    <n v="6"/>
    <n v="345.15"/>
    <s v="签证费"/>
    <s v="CNY"/>
    <s v="7652353"/>
    <x v="9"/>
  </r>
  <r>
    <n v="16"/>
    <s v="庄诗彬"/>
    <s v="TV1N1656917149693353984"/>
    <s v="中国"/>
    <s v="北京"/>
    <s v=" 印尼-落地签"/>
    <s v="商务"/>
    <s v="已出签"/>
    <n v="245.15"/>
    <n v="100"/>
    <n v="0"/>
    <m/>
    <n v="0"/>
    <n v="345.15"/>
    <n v="351.15"/>
    <n v="6"/>
    <n v="345.15"/>
    <s v="签证费"/>
    <s v="CNY"/>
    <s v="2710982"/>
    <x v="3"/>
  </r>
  <r>
    <n v="17"/>
    <s v="陈欣"/>
    <s v="TV1N1658771056937836544"/>
    <s v="中国"/>
    <s v="北京"/>
    <s v=" 印尼-落地签"/>
    <s v="商务"/>
    <s v="已出签"/>
    <n v="245.15"/>
    <n v="100"/>
    <n v="0"/>
    <m/>
    <n v="0"/>
    <n v="345.15"/>
    <n v="351.15"/>
    <n v="6"/>
    <n v="345.15"/>
    <s v="签证费"/>
    <s v="CNY"/>
    <s v="8533335"/>
    <x v="1"/>
  </r>
  <r>
    <n v="18"/>
    <s v="陈渝腊"/>
    <s v="TV1N1658071671245635584"/>
    <s v="中国"/>
    <s v="北京"/>
    <s v=" 印尼-落地签"/>
    <s v="商务"/>
    <s v="已出签"/>
    <n v="245.15"/>
    <n v="100"/>
    <n v="0"/>
    <m/>
    <n v="0"/>
    <n v="345.15"/>
    <n v="351.15"/>
    <n v="6"/>
    <n v="345.15"/>
    <s v="签证费"/>
    <s v="CNY"/>
    <s v="9069789"/>
    <x v="0"/>
  </r>
  <r>
    <n v="19"/>
    <s v="何胜吾"/>
    <s v="TV1N1658323431780528128"/>
    <s v="中国"/>
    <s v="北京"/>
    <s v=" 印尼-落地签"/>
    <s v="商务"/>
    <s v="已出签"/>
    <n v="246.26"/>
    <n v="100"/>
    <n v="0"/>
    <m/>
    <n v="0"/>
    <n v="346.26"/>
    <n v="352.26"/>
    <n v="6"/>
    <n v="346.26"/>
    <s v="签证费"/>
    <s v="CNY"/>
    <s v="7191883"/>
    <x v="10"/>
  </r>
  <r>
    <n v="20"/>
    <s v="邱予晗"/>
    <s v="TV1N1657309302269620224"/>
    <s v="中国"/>
    <s v="北京"/>
    <s v=" 印尼-落地签"/>
    <s v="商务"/>
    <s v="已出签"/>
    <n v="245.71"/>
    <n v="100"/>
    <n v="0"/>
    <m/>
    <n v="0"/>
    <n v="345.71"/>
    <n v="351.71"/>
    <n v="6"/>
    <n v="345.71"/>
    <s v="签证费"/>
    <s v="CNY"/>
    <s v="3038967"/>
    <x v="6"/>
  </r>
  <r>
    <n v="21"/>
    <s v="黄文超"/>
    <s v="TV1N1656920436119298048"/>
    <s v="中国"/>
    <s v="北京"/>
    <s v=" 印尼-落地签"/>
    <s v="商务"/>
    <s v="已出签"/>
    <n v="249.31"/>
    <n v="100"/>
    <n v="0"/>
    <m/>
    <n v="0"/>
    <n v="349.31"/>
    <n v="355.31"/>
    <n v="6"/>
    <n v="349.31"/>
    <s v="签证费"/>
    <s v="CNY"/>
    <s v="8820586"/>
    <x v="3"/>
  </r>
  <r>
    <n v="22"/>
    <s v="吴尊宇"/>
    <s v="TV1N1658704592532901888"/>
    <s v="中国"/>
    <s v="北京"/>
    <s v=" 印尼-落地签"/>
    <s v="商务"/>
    <s v="已出签"/>
    <n v="249.58"/>
    <n v="100"/>
    <n v="0"/>
    <m/>
    <n v="0"/>
    <n v="349.58"/>
    <n v="355.58"/>
    <n v="6"/>
    <n v="349.58"/>
    <s v="签证费"/>
    <s v="CNY"/>
    <s v="1263507"/>
    <x v="6"/>
  </r>
  <r>
    <n v="23"/>
    <s v="黄澈"/>
    <s v="TV1N1658758909121949696"/>
    <s v="中国"/>
    <s v="北京"/>
    <s v=" 印尼-落地签"/>
    <s v="商务"/>
    <s v="已出签"/>
    <n v="249.58"/>
    <n v="100"/>
    <n v="0"/>
    <m/>
    <n v="0"/>
    <n v="349.58"/>
    <n v="355.58"/>
    <n v="6"/>
    <n v="349.58"/>
    <s v="签证费"/>
    <s v="CNY"/>
    <s v="7090785"/>
    <x v="11"/>
  </r>
  <r>
    <n v="24"/>
    <s v="李恩惠"/>
    <s v="TV1N1658039601207132160"/>
    <s v="中国"/>
    <s v="北京"/>
    <s v=" 印尼-落地签"/>
    <s v="商务"/>
    <s v="已出签"/>
    <n v="249.58"/>
    <n v="100"/>
    <n v="0"/>
    <m/>
    <n v="0"/>
    <n v="349.58"/>
    <n v="355.58"/>
    <n v="6"/>
    <n v="349.58"/>
    <s v="签证费"/>
    <s v="CNY"/>
    <s v="2177711"/>
    <x v="12"/>
  </r>
  <r>
    <n v="25"/>
    <s v="JanWilk吴健"/>
    <s v="TV1N1658835684715819008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1712301"/>
    <x v="13"/>
  </r>
  <r>
    <n v="26"/>
    <s v="吴柳津"/>
    <s v="TV1N1657938343699857408"/>
    <s v="中国"/>
    <s v="北京"/>
    <s v=" 印尼-落地签"/>
    <s v="商务"/>
    <s v="已出签"/>
    <n v="250.79"/>
    <n v="100"/>
    <n v="0"/>
    <m/>
    <n v="0"/>
    <n v="350.79"/>
    <n v="356.79"/>
    <n v="6"/>
    <n v="350.79"/>
    <s v="签证费"/>
    <s v="CNY"/>
    <s v="9309696"/>
    <x v="10"/>
  </r>
  <r>
    <n v="27"/>
    <s v="Ali Sharafat"/>
    <s v="TV1N1646021890901569536"/>
    <s v="中国"/>
    <s v="北京"/>
    <s v=" 印尼-落地签"/>
    <s v="商务"/>
    <s v="已出签"/>
    <n v="250.79"/>
    <n v="100"/>
    <n v="0"/>
    <m/>
    <n v="0"/>
    <n v="350.79"/>
    <n v="356.79"/>
    <n v="6"/>
    <n v="350.79"/>
    <s v="签证费"/>
    <s v="CNY"/>
    <s v="1608221"/>
    <x v="14"/>
  </r>
  <r>
    <n v="28"/>
    <s v="宋孝儒"/>
    <s v="TV1N1658052349265690624"/>
    <s v="中国"/>
    <s v="北京"/>
    <s v=" 印尼-落地签"/>
    <s v="商务"/>
    <s v="已出签"/>
    <n v="251.93"/>
    <n v="100"/>
    <n v="0"/>
    <m/>
    <n v="0"/>
    <n v="351.93"/>
    <n v="357.93"/>
    <n v="6"/>
    <n v="351.93"/>
    <s v="签证费"/>
    <s v="CNY"/>
    <s v="8505670"/>
    <x v="6"/>
  </r>
  <r>
    <n v="29"/>
    <s v="周辰漫"/>
    <s v="TV1N1642066732257439744"/>
    <s v="中国"/>
    <s v="北京"/>
    <s v=" 印尼-落地签"/>
    <s v="商务"/>
    <s v="已出签"/>
    <n v="251.5"/>
    <n v="100"/>
    <n v="0"/>
    <m/>
    <n v="0"/>
    <n v="351.5"/>
    <n v="357.5"/>
    <n v="6"/>
    <n v="351.5"/>
    <s v="签证费"/>
    <s v="CNY"/>
    <s v="7388125"/>
    <x v="10"/>
  </r>
  <r>
    <n v="30"/>
    <s v="Marcuz Pae"/>
    <s v="TV1N1655863214408806400"/>
    <s v="中国"/>
    <s v="北京"/>
    <s v=" 印尼-落地签"/>
    <s v="商务"/>
    <s v="已出签"/>
    <n v="251.5"/>
    <n v="100"/>
    <n v="0"/>
    <m/>
    <n v="0"/>
    <n v="351.5"/>
    <n v="357.5"/>
    <n v="6"/>
    <n v="351.5"/>
    <s v="签证费"/>
    <s v="CNY"/>
    <s v="9577616"/>
    <x v="0"/>
  </r>
  <r>
    <n v="31"/>
    <s v="贾花艳"/>
    <s v="TV1N1651426179950264320"/>
    <s v="中国"/>
    <s v="北京"/>
    <s v=" 印尼-落地签"/>
    <s v="商务"/>
    <s v="已出签"/>
    <n v="249.62"/>
    <n v="100"/>
    <n v="0"/>
    <m/>
    <n v="0"/>
    <n v="349.62"/>
    <n v="355.62"/>
    <n v="6"/>
    <n v="349.62"/>
    <s v="签证费"/>
    <s v="CNY"/>
    <s v="9136568"/>
    <x v="15"/>
  </r>
  <r>
    <n v="32"/>
    <s v="余润琦"/>
    <s v="TV1N1651426175860703232"/>
    <s v="中国"/>
    <s v="北京"/>
    <s v=" 印尼-落地签"/>
    <s v="商务"/>
    <s v="已出签"/>
    <n v="247.11"/>
    <n v="100"/>
    <n v="0"/>
    <m/>
    <n v="0"/>
    <n v="347.11"/>
    <n v="353.11"/>
    <n v="6"/>
    <n v="347.11"/>
    <s v="签证费"/>
    <s v="CNY"/>
    <s v="1000198"/>
    <x v="15"/>
  </r>
  <r>
    <n v="33"/>
    <s v="周越"/>
    <s v="TV1N1656590077678706688"/>
    <s v="中国"/>
    <s v="北京"/>
    <s v=" 印尼-落地签"/>
    <s v="商务"/>
    <s v="已出签"/>
    <n v="245.32"/>
    <n v="100"/>
    <n v="0"/>
    <m/>
    <n v="0"/>
    <n v="345.32"/>
    <n v="351.32"/>
    <n v="6"/>
    <n v="345.32"/>
    <s v="签证费"/>
    <s v="CNY"/>
    <s v="5683120"/>
    <x v="15"/>
  </r>
  <r>
    <n v="34"/>
    <s v="高晓雨"/>
    <s v="TV1N1656932492071563264"/>
    <s v="中国"/>
    <s v="北京"/>
    <s v=" 印尼-落地签"/>
    <s v="商务"/>
    <s v="已出签"/>
    <n v="245.73"/>
    <n v="100"/>
    <n v="0"/>
    <m/>
    <n v="0"/>
    <n v="345.73"/>
    <n v="351.73"/>
    <n v="6"/>
    <n v="345.73"/>
    <s v="签证费"/>
    <s v="CNY"/>
    <s v="3251028"/>
    <x v="10"/>
  </r>
  <r>
    <n v="35"/>
    <s v="潘凌云"/>
    <s v="TV1N1656959311067938816"/>
    <s v="中国"/>
    <s v="北京"/>
    <s v=" 印尼-落地签"/>
    <s v="商务"/>
    <s v="已出签"/>
    <n v="246.57"/>
    <n v="100"/>
    <n v="0"/>
    <m/>
    <n v="0"/>
    <n v="346.57"/>
    <n v="352.57"/>
    <n v="6"/>
    <n v="346.57"/>
    <s v="签证费"/>
    <s v="CNY"/>
    <s v="2791095"/>
    <x v="6"/>
  </r>
  <r>
    <n v="36"/>
    <s v="Abhishek Karwar"/>
    <s v="TV1N1655797445838880768"/>
    <s v="中国"/>
    <s v="北京"/>
    <s v=" 印尼-落地签"/>
    <s v="商务"/>
    <s v="已出签"/>
    <n v="246.62"/>
    <n v="100"/>
    <n v="0"/>
    <m/>
    <n v="0"/>
    <n v="346.62"/>
    <n v="352.62"/>
    <n v="6"/>
    <n v="346.62"/>
    <s v="签证费"/>
    <s v="CNY"/>
    <s v="1875259"/>
    <x v="16"/>
  </r>
  <r>
    <n v="37"/>
    <s v="林鹏"/>
    <s v="TV1N1656577486608769024"/>
    <s v="中国"/>
    <s v="北京"/>
    <s v=" 印尼-落地签"/>
    <s v="商务"/>
    <s v="已出签"/>
    <n v="246.62"/>
    <n v="100"/>
    <n v="0"/>
    <m/>
    <n v="0"/>
    <n v="346.62"/>
    <n v="352.62"/>
    <n v="6"/>
    <n v="346.62"/>
    <s v="签证费"/>
    <s v="CNY"/>
    <s v="5032015"/>
    <x v="5"/>
  </r>
  <r>
    <n v="38"/>
    <s v="James Zhang"/>
    <s v="TV1N1656872996221607936"/>
    <s v="中国"/>
    <s v="北京"/>
    <s v=" 印尼-落地签"/>
    <s v="商务"/>
    <s v="已出签"/>
    <n v="246.67"/>
    <n v="100"/>
    <n v="0"/>
    <m/>
    <n v="0"/>
    <n v="346.67"/>
    <n v="352.67"/>
    <n v="6"/>
    <n v="346.67"/>
    <s v="签证费"/>
    <s v="CNY"/>
    <s v="9653557"/>
    <x v="0"/>
  </r>
  <r>
    <n v="39"/>
    <s v="夏恩龙"/>
    <s v="TV1N1659457453692772352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7758909"/>
    <x v="15"/>
  </r>
  <r>
    <n v="40"/>
    <s v="Zack陈智鸿-本人邮箱未提供收据"/>
    <s v="TV1N1660621793917718528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3390963"/>
    <x v="3"/>
  </r>
  <r>
    <n v="41"/>
    <s v="杨徵薇"/>
    <s v="TV1N1663753396168835072"/>
    <s v="中国"/>
    <s v="北京"/>
    <s v="韩国"/>
    <s v="商务"/>
    <s v="已出签"/>
    <n v="420"/>
    <n v="200"/>
    <n v="15"/>
    <s v="加急单次+快递"/>
    <n v="15.9"/>
    <n v="635.9"/>
    <n v="648.85"/>
    <n v="12.95"/>
    <n v="635.9"/>
    <s v="签证费"/>
    <s v="CNY"/>
    <s v="5323320"/>
    <x v="17"/>
  </r>
  <r>
    <n v="42"/>
    <s v="崔贤师"/>
    <s v="TV1N1665598228999098368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9261659"/>
    <x v="15"/>
  </r>
  <r>
    <n v="43"/>
    <s v=" 张星星"/>
    <s v="TV1N1665598032357490688"/>
    <s v="中国"/>
    <s v="北京"/>
    <s v=" 印尼-落地签"/>
    <s v="商务"/>
    <s v="已出签"/>
    <n v="251.93"/>
    <n v="100"/>
    <n v="0"/>
    <m/>
    <n v="0"/>
    <n v="351.93"/>
    <n v="357.93"/>
    <n v="6"/>
    <n v="351.93"/>
    <s v="签证费"/>
    <s v="CNY"/>
    <s v="8168638"/>
    <x v="3"/>
  </r>
  <r>
    <n v="44"/>
    <s v="刘晨晨"/>
    <s v="TV1N1663068667035590656"/>
    <s v="中国"/>
    <s v="北京"/>
    <s v=" 印尼-落地签"/>
    <s v="商务"/>
    <s v="已出签"/>
    <n v="251.5"/>
    <n v="100"/>
    <n v="0"/>
    <m/>
    <n v="0"/>
    <n v="351.5"/>
    <n v="357.5"/>
    <n v="6"/>
    <n v="351.5"/>
    <s v="签证费"/>
    <s v="CNY"/>
    <s v="7160829"/>
    <x v="15"/>
  </r>
  <r>
    <n v="45"/>
    <s v="李智博 "/>
    <s v="TV1N1666107858552537088"/>
    <s v="中国"/>
    <s v="北京"/>
    <s v=" 印尼-落地签"/>
    <s v="商务"/>
    <s v="已出签"/>
    <n v="251.5"/>
    <n v="100"/>
    <n v="0"/>
    <m/>
    <n v="0"/>
    <n v="351.5"/>
    <n v="357.5"/>
    <n v="6"/>
    <n v="351.5"/>
    <s v="签证费"/>
    <s v="CNY"/>
    <s v="8068215"/>
    <x v="6"/>
  </r>
  <r>
    <n v="46"/>
    <s v="Bojie Sun"/>
    <s v="TV1N1665981762280488960"/>
    <s v="中国"/>
    <s v="北京"/>
    <s v=" 印尼-落地签"/>
    <s v="商务"/>
    <s v="已出签"/>
    <n v="249.62"/>
    <n v="100"/>
    <n v="0"/>
    <m/>
    <n v="0"/>
    <n v="349.62"/>
    <n v="355.62"/>
    <n v="6"/>
    <n v="349.62"/>
    <s v="签证费"/>
    <s v="CNY"/>
    <s v="2568537"/>
    <x v="18"/>
  </r>
  <r>
    <n v="47"/>
    <s v="周紫微二次申请"/>
    <s v="TV1N1665937806578454528"/>
    <s v="中国"/>
    <s v="北京"/>
    <s v=" 印尼-落地签"/>
    <s v="商务"/>
    <s v="已出签"/>
    <n v="250.79"/>
    <n v="100"/>
    <n v="0"/>
    <m/>
    <n v="0"/>
    <n v="350.79"/>
    <n v="356.79"/>
    <n v="6"/>
    <n v="350.79"/>
    <s v="签证费"/>
    <s v="CNY"/>
    <s v="5687022"/>
    <x v="4"/>
  </r>
  <r>
    <n v="48"/>
    <s v="张玉坤"/>
    <s v="TV1N1660816556805677056"/>
    <s v="中国"/>
    <s v="北京"/>
    <s v="英国"/>
    <s v="商务"/>
    <s v="已出签"/>
    <n v="909"/>
    <n v="400"/>
    <n v="2273"/>
    <s v="北京5工加急 "/>
    <n v="2409.38"/>
    <n v="3718.38"/>
    <n v="3886.94"/>
    <n v="168.56"/>
    <n v="3718.38"/>
    <s v="签证费"/>
    <s v="CNY"/>
    <s v="6873229"/>
    <x v="1"/>
  </r>
  <r>
    <n v="49"/>
    <s v="谢法"/>
    <s v="TV1N1660543407065120768"/>
    <s v="中国"/>
    <s v="沈阳"/>
    <s v="美国"/>
    <s v="商务"/>
    <s v="已出签"/>
    <n v="1152"/>
    <n v="300"/>
    <n v="1300"/>
    <s v="沈阳加急6月中中"/>
    <n v="1378"/>
    <n v="2830"/>
    <n v="2930.68"/>
    <n v="100.68"/>
    <n v="2830"/>
    <s v="签证费"/>
    <s v="CNY"/>
    <s v="5831851"/>
    <x v="15"/>
  </r>
  <r>
    <n v="50"/>
    <s v="罗泽荣"/>
    <s v="TV1N1661213568881557504"/>
    <s v="中国"/>
    <s v="沈阳"/>
    <s v="美国"/>
    <s v="商务"/>
    <s v="已出签"/>
    <n v="1152"/>
    <n v="300"/>
    <n v="1300"/>
    <s v="沈阳加急6-7月初"/>
    <n v="1378"/>
    <n v="2830"/>
    <n v="2930.68"/>
    <n v="100.68"/>
    <n v="2830"/>
    <s v="签证费"/>
    <s v="CNY"/>
    <s v="5676805"/>
    <x v="15"/>
  </r>
  <r>
    <n v="51"/>
    <s v="张茜-取消已操作"/>
    <s v="TV1N1656541840762568704"/>
    <s v="中国"/>
    <s v="北京"/>
    <s v="美国"/>
    <s v="商务"/>
    <s v="已出签"/>
    <n v="1152"/>
    <n v="300"/>
    <n v="0"/>
    <s v="北京加急7月中前"/>
    <n v="0"/>
    <n v="1452"/>
    <n v="1470"/>
    <n v="18"/>
    <n v="1452"/>
    <s v="签证费"/>
    <s v="CNY"/>
    <s v="3663820"/>
    <x v="15"/>
  </r>
  <r>
    <n v="52"/>
    <s v="李俨"/>
    <s v="TV1N1658369504997810176"/>
    <s v="中国"/>
    <s v="北京"/>
    <s v="美国"/>
    <s v="商务"/>
    <s v="已出签"/>
    <n v="1152"/>
    <n v="300"/>
    <n v="1300"/>
    <s v="沈阳加急6月中"/>
    <n v="1378"/>
    <n v="2830"/>
    <n v="2930.68"/>
    <n v="100.68"/>
    <n v="2830"/>
    <s v="签证费"/>
    <s v="CNY"/>
    <s v="8032838"/>
    <x v="1"/>
  </r>
  <r>
    <n v="53"/>
    <s v="李伟鹏"/>
    <s v="TV1N1658370436762341376"/>
    <s v="中国"/>
    <s v="沈阳"/>
    <s v="美国"/>
    <s v="商务"/>
    <s v="已出签"/>
    <n v="1152"/>
    <n v="300"/>
    <n v="0"/>
    <s v="沈阳普通6月中"/>
    <n v="0"/>
    <n v="1452"/>
    <n v="1470"/>
    <n v="18"/>
    <n v="1452"/>
    <s v="签证费"/>
    <s v="CNY"/>
    <s v="9781610"/>
    <x v="1"/>
  </r>
  <r>
    <n v="54"/>
    <s v="郭继勇"/>
    <s v="TV1N1655869397156876288"/>
    <s v="中国"/>
    <s v="北京"/>
    <s v="美国"/>
    <s v="商务"/>
    <s v="已出签"/>
    <n v="1152"/>
    <n v="300"/>
    <n v="1300"/>
    <s v="北京加急6-7月"/>
    <n v="1378"/>
    <n v="2830"/>
    <n v="2930.68"/>
    <n v="100.68"/>
    <n v="2830"/>
    <s v="签证费"/>
    <s v="CNY"/>
    <s v="1853780"/>
    <x v="10"/>
  </r>
  <r>
    <n v="55"/>
    <s v="董烨涛"/>
    <s v="TV1N1658322525550739456"/>
    <s v="中国"/>
    <s v="沈阳"/>
    <s v="美国"/>
    <s v="商务"/>
    <s v="已出签"/>
    <n v="1152"/>
    <n v="300"/>
    <n v="1300"/>
    <s v="加急6-7月"/>
    <n v="1378"/>
    <n v="2830"/>
    <n v="2930.68"/>
    <n v="100.68"/>
    <n v="2830"/>
    <s v="签证费"/>
    <s v="CNY"/>
    <s v="6599511"/>
    <x v="8"/>
  </r>
  <r>
    <n v="56"/>
    <s v="梁幕天"/>
    <s v="TV1N1651493215632048128"/>
    <s v="中国"/>
    <s v="沈阳"/>
    <s v="美国"/>
    <s v="商务"/>
    <s v="已出签"/>
    <n v="1152"/>
    <n v="300"/>
    <n v="1300"/>
    <s v="加急6-7月"/>
    <n v="1378"/>
    <n v="2830"/>
    <n v="2930.68"/>
    <n v="100.68"/>
    <n v="2830"/>
    <s v="签证费"/>
    <s v="CNY"/>
    <s v="7808008"/>
    <x v="10"/>
  </r>
  <r>
    <n v="57"/>
    <s v="陈昕婕"/>
    <s v="TV1N1661961760896090112"/>
    <s v="中国"/>
    <s v="北京"/>
    <s v="美国"/>
    <s v="商务"/>
    <s v="已出签"/>
    <n v="1152"/>
    <n v="300"/>
    <n v="1300"/>
    <s v="北京加急6-7月"/>
    <n v="1378"/>
    <n v="2830"/>
    <n v="2930.68"/>
    <n v="100.68"/>
    <n v="2830"/>
    <s v="签证费"/>
    <s v="CNY"/>
    <s v="7508321"/>
    <x v="10"/>
  </r>
  <r>
    <n v="58"/>
    <s v="黄建"/>
    <s v="TV1N1658702213624381440"/>
    <s v="中国"/>
    <s v="沈阳"/>
    <s v="美国+EVUS"/>
    <s v="商务"/>
    <s v="已出签"/>
    <n v="1152"/>
    <n v="400"/>
    <n v="1300"/>
    <s v="沈阳加急6月中"/>
    <n v="1378"/>
    <n v="2930"/>
    <n v="3036.68"/>
    <n v="106.68"/>
    <n v="2930"/>
    <s v="签证费"/>
    <s v="CNY"/>
    <s v="9606902"/>
    <x v="15"/>
  </r>
  <r>
    <n v="59"/>
    <s v="朱潇放"/>
    <s v="TV1N1663379902604025856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1109607"/>
    <x v="15"/>
  </r>
  <r>
    <n v="60"/>
    <s v=" Vishal Singh Rajput-客人自己缴费"/>
    <s v="TV1N1655882596711268352"/>
    <s v="中国"/>
    <s v="北京"/>
    <s v=" 印尼-落地签"/>
    <s v="商务"/>
    <s v="已出签"/>
    <n v="0"/>
    <n v="100"/>
    <n v="0"/>
    <m/>
    <n v="0"/>
    <n v="100"/>
    <n v="106"/>
    <n v="6"/>
    <n v="100"/>
    <s v="签证费"/>
    <s v="CNY"/>
    <s v="2138590"/>
    <x v="0"/>
  </r>
  <r>
    <n v="61"/>
    <s v="王宠慧"/>
    <s v="TV1N1663082550039257088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9738885"/>
    <x v="4"/>
  </r>
  <r>
    <n v="62"/>
    <s v="武言博"/>
    <s v="TV1N1662436210112294912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1220797"/>
    <x v="4"/>
  </r>
  <r>
    <n v="63"/>
    <s v="邵兆莹"/>
    <s v="TV1N1655494364223856640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2527712"/>
    <x v="2"/>
  </r>
  <r>
    <n v="64"/>
    <s v=" 向潇"/>
    <s v="TV1N1662006075298992128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9663583"/>
    <x v="19"/>
  </r>
  <r>
    <n v="65"/>
    <s v="梁钰丹"/>
    <s v="TV1N1661986573291257856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7899839"/>
    <x v="5"/>
  </r>
  <r>
    <n v="66"/>
    <s v="刘子鉴"/>
    <s v="TV1N1663026636443742208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2913817"/>
    <x v="6"/>
  </r>
  <r>
    <n v="67"/>
    <s v="鲁逸飞"/>
    <s v="TV1N1663452838056845312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5256352"/>
    <x v="6"/>
  </r>
  <r>
    <n v="68"/>
    <s v="廖少愉"/>
    <s v="TV1N1662447068305604608"/>
    <s v="中国"/>
    <s v="广州"/>
    <s v="美国"/>
    <s v="商务"/>
    <s v="已出签"/>
    <n v="1152"/>
    <n v="300"/>
    <n v="1300"/>
    <s v="广州加急6-7月"/>
    <n v="1378"/>
    <n v="2830"/>
    <n v="2930.68"/>
    <n v="100.68"/>
    <n v="2830"/>
    <s v="签证费"/>
    <s v="CNY"/>
    <s v="7062200"/>
    <x v="20"/>
  </r>
  <r>
    <n v="69"/>
    <s v="杨琳"/>
    <s v="TV1N1650710845991460864"/>
    <s v="中国"/>
    <s v="北京"/>
    <s v="美国"/>
    <s v="商务"/>
    <s v="已出签"/>
    <n v="1152"/>
    <n v="300"/>
    <n v="0"/>
    <s v="北京正常9月"/>
    <n v="0"/>
    <n v="1452"/>
    <n v="1470"/>
    <n v="18"/>
    <n v="1452"/>
    <s v="签证费"/>
    <s v="CNY"/>
    <s v="5550751"/>
    <x v="6"/>
  </r>
  <r>
    <n v="70"/>
    <s v="唐嘉雯"/>
    <s v="TV1N1622822856458743808"/>
    <s v="中国"/>
    <s v="沈阳"/>
    <s v="美国"/>
    <s v="商务"/>
    <s v="已出签"/>
    <n v="1152"/>
    <n v="300"/>
    <n v="1300"/>
    <s v="沈阳加急7-8月"/>
    <n v="1378"/>
    <n v="2830"/>
    <n v="2930.68"/>
    <n v="100.68"/>
    <n v="2830"/>
    <s v="签证费"/>
    <s v="CNY"/>
    <s v="2519136"/>
    <x v="8"/>
  </r>
  <r>
    <n v="71"/>
    <s v="王钰莹"/>
    <s v="TV1N1663016256900317184"/>
    <s v="中国"/>
    <s v="沈阳"/>
    <s v="美国"/>
    <s v="商务"/>
    <s v="已出签"/>
    <n v="1152"/>
    <n v="300"/>
    <n v="1300"/>
    <s v="沈阳加急6月"/>
    <n v="1378"/>
    <n v="2830"/>
    <n v="2930.68"/>
    <n v="100.68"/>
    <n v="2830"/>
    <s v="签证费"/>
    <s v="CNY"/>
    <s v="2886011"/>
    <x v="10"/>
  </r>
  <r>
    <n v="72"/>
    <s v="刘志鹏"/>
    <s v="TV1N1656597033545904128"/>
    <s v="中国"/>
    <s v="广州"/>
    <s v="美国"/>
    <s v="商务"/>
    <s v="已出签"/>
    <n v="1152"/>
    <n v="300"/>
    <n v="0"/>
    <s v="广州普通"/>
    <n v="0"/>
    <n v="1452"/>
    <n v="1470"/>
    <n v="18"/>
    <n v="1452"/>
    <s v="签证费"/>
    <s v="CNY"/>
    <s v="5606518"/>
    <x v="3"/>
  </r>
  <r>
    <n v="73"/>
    <s v="雷亚伟"/>
    <s v="TV1N1645684940390842368"/>
    <s v="中国"/>
    <s v="沈阳"/>
    <s v="美国"/>
    <s v="商务"/>
    <s v="已出签"/>
    <n v="1152"/>
    <n v="300"/>
    <n v="1300"/>
    <s v="沈阳加急6-7月"/>
    <n v="1378"/>
    <n v="2830"/>
    <n v="2930.68"/>
    <n v="100.68"/>
    <n v="2830"/>
    <s v="签证费"/>
    <s v="CNY"/>
    <s v="6319155"/>
    <x v="10"/>
  </r>
  <r>
    <n v="74"/>
    <s v="周悦成"/>
    <s v="TV1N1663090281823494144"/>
    <s v="中国"/>
    <s v="沈阳"/>
    <s v="美国"/>
    <s v="商务"/>
    <s v="已出签"/>
    <n v="1152"/>
    <n v="300"/>
    <n v="1300"/>
    <s v="沈阳加急7月初"/>
    <n v="1378"/>
    <n v="2830"/>
    <n v="2930.68"/>
    <n v="100.68"/>
    <n v="2830"/>
    <s v="签证费"/>
    <s v="CNY"/>
    <s v="9310233"/>
    <x v="10"/>
  </r>
  <r>
    <n v="75"/>
    <s v="林明珠"/>
    <s v="TV1N1663082610470809600"/>
    <s v="中国"/>
    <s v="北京"/>
    <s v="美国"/>
    <s v="商务"/>
    <s v="已出签"/>
    <n v="1152"/>
    <n v="300"/>
    <n v="0"/>
    <s v="正常"/>
    <n v="0"/>
    <n v="1452"/>
    <n v="1470"/>
    <n v="18"/>
    <n v="1452"/>
    <s v="签证费"/>
    <s v="CNY"/>
    <s v="2888605"/>
    <x v="15"/>
  </r>
  <r>
    <n v="76"/>
    <s v="李玥"/>
    <s v="TV1N1663071735009583104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3300187"/>
    <x v="6"/>
  </r>
  <r>
    <n v="77"/>
    <s v="王宇寒-本人邮箱未提供收据"/>
    <s v="TV1N1663025755908358144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1903171"/>
    <x v="6"/>
  </r>
  <r>
    <n v="78"/>
    <s v="胡思静-本人邮箱未提供收据"/>
    <s v="TV1N1663073859374206976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7093766"/>
    <x v="6"/>
  </r>
  <r>
    <n v="79"/>
    <s v="曾倩雯"/>
    <s v="TV1N1663189874926059520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7910922"/>
    <x v="20"/>
  </r>
  <r>
    <n v="80"/>
    <s v="陈妮"/>
    <s v="TV1N1663368011584413696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8301161"/>
    <x v="2"/>
  </r>
  <r>
    <n v="81"/>
    <s v="张鹏飞"/>
    <s v="TV1N1663849544971821056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5005228"/>
    <x v="10"/>
  </r>
  <r>
    <n v="82"/>
    <s v="毛梦颖"/>
    <s v="TV1N1663897534956662784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1613865"/>
    <x v="5"/>
  </r>
  <r>
    <n v="83"/>
    <s v="许嘉仪"/>
    <s v="TV1N1658014841882513408"/>
    <s v="中国"/>
    <s v="北京"/>
    <s v="巴西"/>
    <s v="商务"/>
    <s v="已出签"/>
    <n v="920"/>
    <n v="400"/>
    <n v="658"/>
    <s v="加急号480+签证中心其他费158+打车费20"/>
    <n v="697.48"/>
    <n v="2017.48"/>
    <n v="2083.33"/>
    <n v="65.849999999999994"/>
    <n v="2017.48"/>
    <s v="签证费"/>
    <s v="CNY"/>
    <s v="1021060"/>
    <x v="3"/>
  </r>
  <r>
    <n v="84"/>
    <s v="蔺楠"/>
    <s v="TV1N1660792106316034048"/>
    <s v="中国"/>
    <s v="北京"/>
    <s v="巴西"/>
    <s v="商务"/>
    <s v="已出签"/>
    <n v="920"/>
    <n v="400"/>
    <n v="656"/>
    <s v="加急号480+签证中心其他费158+打车费18"/>
    <n v="695.36"/>
    <n v="2015.36"/>
    <n v="2081.08"/>
    <n v="65.72"/>
    <n v="2015.36"/>
    <s v="签证费"/>
    <s v="CNY"/>
    <s v="1059581"/>
    <x v="9"/>
  </r>
  <r>
    <n v="85"/>
    <s v="罗堃虎"/>
    <s v="TV1N1662994565239234560"/>
    <s v="中国"/>
    <s v="北京"/>
    <s v="巴西"/>
    <s v="商务"/>
    <s v="已出签"/>
    <n v="920"/>
    <n v="400"/>
    <n v="656"/>
    <s v="加急号480+签证中心其他费158+打车费18"/>
    <n v="695.36"/>
    <n v="2015.36"/>
    <n v="2081.08"/>
    <n v="65.72"/>
    <n v="2015.36"/>
    <s v="签证费"/>
    <s v="CNY"/>
    <s v="3306810"/>
    <x v="4"/>
  </r>
  <r>
    <n v="86"/>
    <s v=" 唐松巧"/>
    <s v="TV1N1664175603491872768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9539670"/>
    <x v="1"/>
  </r>
  <r>
    <n v="87"/>
    <s v="陆俊男"/>
    <s v="TV1N1663929803897434112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7963912"/>
    <x v="15"/>
  </r>
  <r>
    <n v="88"/>
    <s v="陈俊宏"/>
    <s v="TV1N1660955427325435904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1238809"/>
    <x v="10"/>
  </r>
  <r>
    <n v="89"/>
    <s v="张涵"/>
    <s v="TV1N1660862097254137856"/>
    <s v="中国"/>
    <s v="北京"/>
    <s v="美国"/>
    <s v="商务"/>
    <s v="已出签"/>
    <n v="1152"/>
    <n v="300"/>
    <n v="0"/>
    <s v="北京正常"/>
    <n v="0"/>
    <n v="1452"/>
    <n v="1470"/>
    <n v="18"/>
    <n v="1452"/>
    <s v="签证费"/>
    <s v="CNY"/>
    <s v="8678290"/>
    <x v="15"/>
  </r>
  <r>
    <n v="90"/>
    <s v="陈晨"/>
    <s v="TV1N1661922727511826432"/>
    <s v="中国"/>
    <s v="沈阳"/>
    <s v="美国"/>
    <s v="商务"/>
    <s v="已出签"/>
    <n v="1152"/>
    <n v="300"/>
    <n v="1300"/>
    <s v="沈阳加急6-7月"/>
    <n v="1378"/>
    <n v="2830"/>
    <n v="2930.68"/>
    <n v="100.68"/>
    <n v="2830"/>
    <s v="签证费"/>
    <s v="CNY"/>
    <s v="1326733"/>
    <x v="10"/>
  </r>
  <r>
    <n v="91"/>
    <s v="巩洪楼"/>
    <s v="TV1N1660484109689667584"/>
    <s v="中国"/>
    <s v="北京"/>
    <s v="美国"/>
    <s v="商务"/>
    <s v="已出签"/>
    <n v="1152"/>
    <n v="300"/>
    <n v="1300"/>
    <s v="北京加急6-7月"/>
    <n v="1378"/>
    <n v="2830"/>
    <n v="2930.68"/>
    <n v="100.68"/>
    <n v="2830"/>
    <s v="签证费"/>
    <s v="CNY"/>
    <s v="5386996"/>
    <x v="10"/>
  </r>
  <r>
    <n v="92"/>
    <s v="苏晓佳"/>
    <s v="TV1N1646808691845083136"/>
    <s v="中国"/>
    <s v="沈阳"/>
    <s v="美国"/>
    <s v="商务"/>
    <s v="已出签"/>
    <n v="1152"/>
    <n v="300"/>
    <n v="1300"/>
    <s v="上海加急6-8月"/>
    <n v="1378"/>
    <n v="2830"/>
    <n v="2930.68"/>
    <n v="100.68"/>
    <n v="2830"/>
    <s v="签证费"/>
    <s v="CNY"/>
    <s v="8160820"/>
    <x v="6"/>
  </r>
  <r>
    <n v="93"/>
    <s v="陈鹤"/>
    <s v="TV1N1657959305262583808"/>
    <s v="中国"/>
    <s v="沈阳"/>
    <s v="美国"/>
    <s v="商务"/>
    <s v="已出签"/>
    <n v="1152"/>
    <n v="300"/>
    <n v="1300"/>
    <s v="沈阳加急6-7月"/>
    <n v="1378"/>
    <n v="2830"/>
    <n v="2930.68"/>
    <n v="100.68"/>
    <n v="2830"/>
    <s v="签证费"/>
    <s v="CNY"/>
    <s v="1997622"/>
    <x v="3"/>
  </r>
  <r>
    <n v="94"/>
    <s v="宁海"/>
    <s v="TV1N1650338847318581248"/>
    <s v="中国"/>
    <s v="北京"/>
    <s v="美国"/>
    <s v="商务"/>
    <s v="已出签"/>
    <n v="1152"/>
    <n v="300"/>
    <n v="0"/>
    <s v="北京普通9-10月"/>
    <n v="0"/>
    <n v="1452"/>
    <n v="1470"/>
    <n v="18"/>
    <n v="1452"/>
    <s v="签证费"/>
    <s v="CNY"/>
    <s v="3729056"/>
    <x v="10"/>
  </r>
  <r>
    <n v="95"/>
    <s v="张鸣飞"/>
    <s v="TV1N1654764584050286592"/>
    <s v="中国"/>
    <s v="北京"/>
    <s v="美国"/>
    <s v="商务"/>
    <s v="已出签"/>
    <n v="1152"/>
    <n v="300"/>
    <n v="1300"/>
    <s v="北京加急7月"/>
    <n v="1378"/>
    <n v="2830"/>
    <n v="2930.68"/>
    <n v="100.68"/>
    <n v="2830"/>
    <s v="签证费"/>
    <s v="CNY"/>
    <s v="9061322"/>
    <x v="21"/>
  </r>
  <r>
    <n v="96"/>
    <s v="朱兆楠"/>
    <s v="TV1N1649344429866373120"/>
    <s v="中国"/>
    <s v="北京"/>
    <s v="美国"/>
    <s v="商务"/>
    <s v="已出签"/>
    <n v="1152"/>
    <n v="300"/>
    <n v="0"/>
    <s v="北京普通9-10月"/>
    <n v="0"/>
    <n v="1452"/>
    <n v="1470"/>
    <n v="18"/>
    <n v="1452"/>
    <s v="签证费"/>
    <s v="CNY"/>
    <s v="1970191"/>
    <x v="6"/>
  </r>
  <r>
    <n v="97"/>
    <s v="李大成"/>
    <s v="TV1N1660597165933461504"/>
    <s v="中国"/>
    <s v="北京"/>
    <s v="美国"/>
    <s v="商务"/>
    <s v="已出签"/>
    <n v="1152"/>
    <n v="300"/>
    <n v="0"/>
    <s v="北京正常9-10月"/>
    <n v="0"/>
    <n v="1452"/>
    <n v="1470"/>
    <n v="18"/>
    <n v="1452"/>
    <s v="签证费"/>
    <s v="CNY"/>
    <s v="3280226"/>
    <x v="1"/>
  </r>
  <r>
    <n v="98"/>
    <s v="戴俊毅"/>
    <s v="TV1N1663372015601295360"/>
    <s v="中国"/>
    <s v="北京"/>
    <s v="美国"/>
    <s v="商务"/>
    <s v="已出签"/>
    <n v="1152"/>
    <n v="300"/>
    <n v="1326"/>
    <s v="代传递改面式，北京加急+打车费26"/>
    <n v="1405.56"/>
    <n v="2857.56"/>
    <n v="2959.89"/>
    <n v="102.33"/>
    <n v="2857.56"/>
    <s v="签证费"/>
    <s v="CNY"/>
    <s v="7908535"/>
    <x v="22"/>
  </r>
  <r>
    <n v="99"/>
    <s v="陈娇娇"/>
    <s v="TV1N1650467414799122432"/>
    <s v="中国"/>
    <s v="沈阳"/>
    <s v="美国"/>
    <s v="商务"/>
    <s v="已出签"/>
    <n v="1152"/>
    <n v="300"/>
    <n v="0"/>
    <s v="沈阳普通8月"/>
    <n v="0"/>
    <n v="1452"/>
    <n v="1470"/>
    <n v="18"/>
    <n v="1452"/>
    <s v="签证费"/>
    <s v="CNY"/>
    <s v="7166729"/>
    <x v="6"/>
  </r>
  <r>
    <n v="100"/>
    <s v="张含笑"/>
    <s v="TV1N1660846800350531584"/>
    <s v="中国"/>
    <s v="北京"/>
    <s v="巴西"/>
    <s v="商务"/>
    <s v="已出签"/>
    <n v="920"/>
    <n v="400"/>
    <n v="638"/>
    <s v="加急号480+签证中心其他费158"/>
    <n v="676.28"/>
    <n v="1996.28"/>
    <n v="2060.86"/>
    <n v="64.58"/>
    <n v="1996.28"/>
    <s v="签证费"/>
    <s v="CNY"/>
    <s v="5752322"/>
    <x v="6"/>
  </r>
  <r>
    <n v="101"/>
    <s v="张白丁"/>
    <s v="TV1N1662104283815698432"/>
    <s v="中国"/>
    <s v="北京"/>
    <s v="巴西"/>
    <s v="商务"/>
    <s v="已出签"/>
    <n v="920"/>
    <n v="400"/>
    <n v="664"/>
    <s v="加急号480+签证中心其他费158+打车费26"/>
    <n v="703.84"/>
    <n v="2023.84"/>
    <n v="2090.0700000000002"/>
    <n v="66.23"/>
    <n v="2023.84"/>
    <s v="签证费"/>
    <s v="CNY"/>
    <s v="6615017"/>
    <x v="6"/>
  </r>
  <r>
    <n v="102"/>
    <s v="崔津源"/>
    <s v="TV1N1661638911744434176"/>
    <s v="中国"/>
    <s v="北京"/>
    <s v="巴西"/>
    <s v="商务"/>
    <s v="已出签"/>
    <n v="920"/>
    <n v="400"/>
    <n v="678"/>
    <s v="加急号480+签证中心其他费198"/>
    <n v="718.68"/>
    <n v="2038.68"/>
    <n v="2105.8000000000002"/>
    <n v="67.12"/>
    <n v="2038.68"/>
    <s v="签证费"/>
    <s v="CNY"/>
    <s v="6181166"/>
    <x v="20"/>
  </r>
  <r>
    <n v="103"/>
    <s v="李弥"/>
    <s v="TV1N1643139759204372480"/>
    <s v="中国"/>
    <s v="北京"/>
    <s v="巴西"/>
    <s v="商务"/>
    <s v="已出签"/>
    <n v="920"/>
    <n v="400"/>
    <n v="638"/>
    <s v="加急号480+签证中心其他费158"/>
    <n v="676.28"/>
    <n v="1996.28"/>
    <n v="2060.86"/>
    <n v="64.58"/>
    <n v="1996.28"/>
    <s v="签证费"/>
    <s v="CNY"/>
    <s v="6028778"/>
    <x v="3"/>
  </r>
  <r>
    <n v="104"/>
    <s v="姜之睿"/>
    <s v="TV1N1663524108593090560"/>
    <s v="中国"/>
    <s v="沈阳"/>
    <s v="美国"/>
    <s v="商务"/>
    <s v="已出签"/>
    <n v="1152"/>
    <n v="300"/>
    <n v="1300"/>
    <s v="沈阳加急6-7月"/>
    <n v="1378"/>
    <n v="2830"/>
    <n v="2930.68"/>
    <n v="100.68"/>
    <n v="2830"/>
    <s v="签证费"/>
    <s v="CNY"/>
    <s v="9295735"/>
    <x v="20"/>
  </r>
  <r>
    <n v="105"/>
    <s v="吴中原"/>
    <s v="TV1N1658662099166609408"/>
    <s v="中国"/>
    <s v="北京"/>
    <s v="美国"/>
    <s v="商务"/>
    <s v="已出签"/>
    <n v="1152"/>
    <n v="300"/>
    <n v="0"/>
    <s v="北京约9-10月普通"/>
    <n v="0"/>
    <n v="1452"/>
    <n v="1470"/>
    <n v="18"/>
    <n v="1452"/>
    <s v="签证费"/>
    <s v="CNY"/>
    <s v="7899662"/>
    <x v="1"/>
  </r>
  <r>
    <n v="106"/>
    <s v="郭乾乐"/>
    <s v="TV1N1663104206363217920"/>
    <s v="中国"/>
    <s v="上海"/>
    <s v="美国"/>
    <s v="商务"/>
    <s v="已出签"/>
    <n v="1152"/>
    <n v="300"/>
    <n v="1300"/>
    <s v="上海加急6-7月"/>
    <n v="1378"/>
    <n v="2830"/>
    <n v="2930.68"/>
    <n v="100.68"/>
    <n v="2830"/>
    <s v="签证费"/>
    <s v="CNY"/>
    <s v="3953769"/>
    <x v="6"/>
  </r>
  <r>
    <n v="107"/>
    <s v="王博"/>
    <s v="TV1N1659799798476963840"/>
    <s v="中国"/>
    <s v="沈阳"/>
    <s v="美国"/>
    <s v="商务"/>
    <s v="已出签"/>
    <n v="1152"/>
    <n v="300"/>
    <n v="0"/>
    <s v="沈阳普通7-8月"/>
    <n v="0"/>
    <n v="1452"/>
    <n v="1470"/>
    <n v="18"/>
    <n v="1452"/>
    <s v="签证费"/>
    <s v="CNY"/>
    <s v="9678310"/>
    <x v="10"/>
  </r>
  <r>
    <n v="108"/>
    <s v="陈若雯"/>
    <s v="TV1N1650467414799122432"/>
    <s v="中国"/>
    <s v="沈阳"/>
    <s v="美国"/>
    <s v="商务"/>
    <s v="已出签"/>
    <n v="1152"/>
    <n v="300"/>
    <n v="0"/>
    <s v="沈阳普通7-8月"/>
    <n v="0"/>
    <n v="1452"/>
    <n v="1470"/>
    <n v="18"/>
    <n v="1452"/>
    <s v="签证费"/>
    <s v="CNY"/>
    <s v="7166729"/>
    <x v="6"/>
  </r>
  <r>
    <n v="109"/>
    <s v="刘璇"/>
    <s v="TV1N1658717478932144128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1676369"/>
    <x v="9"/>
  </r>
  <r>
    <n v="110"/>
    <s v="周帆"/>
    <s v="TV1N1665009571992793088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5016173"/>
    <x v="10"/>
  </r>
  <r>
    <n v="111"/>
    <s v="黄文君"/>
    <s v="TV1N1661198935571464192"/>
    <s v="中国"/>
    <s v="北京"/>
    <s v="巴西"/>
    <s v="商务"/>
    <s v="已出签"/>
    <n v="920"/>
    <n v="400"/>
    <n v="638"/>
    <s v="加急号480+签证中心其他费158"/>
    <n v="676.28"/>
    <n v="1996.28"/>
    <n v="2060.86"/>
    <n v="64.58"/>
    <n v="1996.28"/>
    <s v="签证费"/>
    <s v="CNY"/>
    <s v="5230903"/>
    <x v="15"/>
  </r>
  <r>
    <n v="112"/>
    <s v=" 徐梦琦"/>
    <s v="TV1N1665538863839481856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2079150"/>
    <x v="4"/>
  </r>
  <r>
    <n v="113"/>
    <s v="朱华"/>
    <s v="TV1N1664914166030364672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9836095"/>
    <x v="6"/>
  </r>
  <r>
    <n v="114"/>
    <s v="陈耀阳"/>
    <s v="TV1N1665029961184067584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3252189"/>
    <x v="6"/>
  </r>
  <r>
    <n v="115"/>
    <s v="Helena Lersch--客人自己缴费"/>
    <s v="TV1N1663110203844763648"/>
    <s v="中国"/>
    <s v="北京"/>
    <s v=" 印尼-落地签"/>
    <s v="商务"/>
    <s v="已出签"/>
    <n v="0"/>
    <n v="100"/>
    <n v="0"/>
    <m/>
    <n v="0"/>
    <n v="100"/>
    <n v="106"/>
    <n v="6"/>
    <n v="100"/>
    <s v="签证费"/>
    <s v="CNY"/>
    <s v="3971508"/>
    <x v="0"/>
  </r>
  <r>
    <n v="116"/>
    <s v="李帅"/>
    <s v="TV1N1664176994121752576"/>
    <s v="中国"/>
    <s v="北京"/>
    <s v=" 印尼-落地签"/>
    <s v="商务"/>
    <s v="已出签"/>
    <n v="245.28"/>
    <n v="100"/>
    <n v="0"/>
    <m/>
    <n v="0"/>
    <n v="345.28"/>
    <n v="351.28"/>
    <n v="6"/>
    <n v="345.28"/>
    <s v="签证费"/>
    <s v="CNY"/>
    <s v="8225527"/>
    <x v="5"/>
  </r>
  <r>
    <n v="117"/>
    <s v="曾鸣--客人自己缴费"/>
    <s v="TV1N1665571075490201600"/>
    <s v="中国"/>
    <s v="北京"/>
    <s v=" 印尼-落地签"/>
    <s v="商务"/>
    <s v="已出签"/>
    <n v="0"/>
    <n v="100"/>
    <n v="0"/>
    <m/>
    <n v="0"/>
    <n v="100"/>
    <n v="106"/>
    <n v="6"/>
    <n v="100"/>
    <s v="签证费"/>
    <s v="CNY"/>
    <s v="3818153"/>
    <x v="6"/>
  </r>
  <r>
    <n v="118"/>
    <s v="曾绍瑞"/>
    <s v="TV1N1660164008318767104"/>
    <s v="中国"/>
    <s v="沈阳"/>
    <s v="美国"/>
    <s v="商务"/>
    <s v="已出签"/>
    <n v="1152"/>
    <n v="300"/>
    <n v="0"/>
    <s v="沈阳普通7-8月"/>
    <n v="0"/>
    <n v="1452"/>
    <n v="1470"/>
    <n v="18"/>
    <n v="1452"/>
    <s v="签证费"/>
    <s v="CNY"/>
    <s v="7770397"/>
    <x v="6"/>
  </r>
  <r>
    <n v="119"/>
    <s v="李德龙"/>
    <s v="TV1N1656158900589281280"/>
    <s v="中国"/>
    <s v="沈阳"/>
    <s v="美国"/>
    <s v="商务"/>
    <s v="已出签"/>
    <n v="1152"/>
    <n v="300"/>
    <n v="1300"/>
    <s v="沈阳加急6-7月"/>
    <n v="1378"/>
    <n v="2830"/>
    <n v="2930.68"/>
    <n v="100.68"/>
    <n v="2830"/>
    <s v="签证费"/>
    <s v="CNY"/>
    <s v="9097565"/>
    <x v="9"/>
  </r>
  <r>
    <n v="120"/>
    <s v="雒志炜"/>
    <s v="TV1N1656160019449233408"/>
    <s v="中国"/>
    <s v="沈阳"/>
    <s v="美国"/>
    <s v="商务"/>
    <s v="已出签"/>
    <n v="1152"/>
    <n v="300"/>
    <n v="1300"/>
    <s v="沈阳加急6-7月"/>
    <n v="1378"/>
    <n v="2830"/>
    <n v="2930.68"/>
    <n v="100.68"/>
    <n v="2830"/>
    <s v="签证费"/>
    <s v="CNY"/>
    <s v="2561130"/>
    <x v="15"/>
  </r>
  <r>
    <n v="121"/>
    <s v="陈一鸣"/>
    <s v="TV1N1662025862360236032"/>
    <s v="中国"/>
    <s v="沈阳"/>
    <s v="美国"/>
    <s v="商务"/>
    <s v="已出签"/>
    <n v="1152"/>
    <n v="300"/>
    <n v="1300"/>
    <s v="加急6-8月"/>
    <n v="1378"/>
    <n v="2830"/>
    <n v="2930.68"/>
    <n v="100.68"/>
    <n v="2830"/>
    <s v="签证费"/>
    <s v="CNY"/>
    <s v="1587301"/>
    <x v="5"/>
  </r>
  <r>
    <n v="122"/>
    <s v="邓睿强"/>
    <s v="TV1N1592108451050643456"/>
    <s v="中国"/>
    <s v="北京"/>
    <s v="美国"/>
    <s v="商务"/>
    <s v="已出签"/>
    <n v="1152"/>
    <n v="300"/>
    <n v="1300"/>
    <s v="北京加急9月中"/>
    <n v="1378"/>
    <n v="2830"/>
    <n v="2930.68"/>
    <n v="100.68"/>
    <n v="2830"/>
    <s v="签证费"/>
    <s v="CNY"/>
    <n v="7186679"/>
    <x v="1"/>
  </r>
  <r>
    <n v="123"/>
    <s v="王宇皓"/>
    <s v="TV1N1630085623600160768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5702670"/>
    <x v="23"/>
  </r>
  <r>
    <n v="124"/>
    <s v="孙溪悦"/>
    <s v="TV1N1661929879404187648"/>
    <s v="中国"/>
    <s v="沈阳"/>
    <s v="美国"/>
    <s v="商务"/>
    <s v="已出签"/>
    <n v="1152"/>
    <n v="300"/>
    <n v="1300"/>
    <s v="沈阳加急6-7月"/>
    <n v="1378"/>
    <n v="2830"/>
    <n v="2930.68"/>
    <n v="100.68"/>
    <n v="2830"/>
    <s v="签证费"/>
    <s v="CNY"/>
    <s v="9057779"/>
    <x v="10"/>
  </r>
  <r>
    <n v="125"/>
    <s v="于潇潇"/>
    <s v="TV1N1663508177628254208"/>
    <s v="中国"/>
    <s v="广州"/>
    <s v="美国"/>
    <s v="商务"/>
    <s v="已出签"/>
    <n v="1152"/>
    <n v="300"/>
    <n v="1300"/>
    <s v="广州加急6-8月"/>
    <n v="1378"/>
    <n v="2830"/>
    <n v="2930.68"/>
    <n v="100.68"/>
    <n v="2830"/>
    <s v="签证费"/>
    <s v="CNY"/>
    <s v="8583325"/>
    <x v="3"/>
  </r>
  <r>
    <n v="126"/>
    <s v="林曦彤"/>
    <s v="TV1N1663071651236728832"/>
    <s v="中国"/>
    <s v="沈阳"/>
    <s v="美国"/>
    <s v="商务"/>
    <s v="已出签"/>
    <n v="1152"/>
    <n v="300"/>
    <n v="1300"/>
    <s v="沈阳加急6-7月"/>
    <n v="1378"/>
    <n v="2830"/>
    <n v="2930.68"/>
    <n v="100.68"/>
    <n v="2830"/>
    <s v="签证费"/>
    <s v="CNY"/>
    <s v="9789669"/>
    <x v="20"/>
  </r>
  <r>
    <n v="127"/>
    <s v="李鹏宇"/>
    <s v="TV1N1658356912979963904"/>
    <s v="中国"/>
    <s v="沈阳"/>
    <s v="美国"/>
    <s v="商务"/>
    <s v="已出签"/>
    <n v="1152"/>
    <n v="300"/>
    <n v="1300"/>
    <s v="沈阳加急6-7月"/>
    <n v="1378"/>
    <n v="2830"/>
    <n v="2930.68"/>
    <n v="100.68"/>
    <n v="2830"/>
    <s v="签证费"/>
    <s v="CNY"/>
    <s v="1011293"/>
    <x v="4"/>
  </r>
  <r>
    <n v="128"/>
    <s v="汪冰蟾"/>
    <s v="TV1N1664191716674125824"/>
    <s v="中国"/>
    <s v="沈阳"/>
    <s v="美国"/>
    <s v="商务"/>
    <s v="已出签"/>
    <n v="1152"/>
    <n v="300"/>
    <n v="0"/>
    <s v="沈阳普通8月中"/>
    <n v="0"/>
    <n v="1452"/>
    <n v="1470"/>
    <n v="18"/>
    <n v="1452"/>
    <s v="签证费"/>
    <s v="CNY"/>
    <s v="6270200"/>
    <x v="8"/>
  </r>
  <r>
    <n v="129"/>
    <s v="上官宗杰"/>
    <s v="TV1N1663499154476552192"/>
    <s v="中国"/>
    <s v="沈阳"/>
    <s v="美国"/>
    <s v="商务"/>
    <s v="已出签"/>
    <n v="1152"/>
    <n v="300"/>
    <n v="1300"/>
    <s v="沈阳加急7月20前"/>
    <n v="1378"/>
    <n v="2830"/>
    <n v="2930.68"/>
    <n v="100.68"/>
    <n v="2830"/>
    <s v="签证费"/>
    <s v="CNY"/>
    <s v="6987888"/>
    <x v="5"/>
  </r>
  <r>
    <n v="130"/>
    <s v="康祺珘"/>
    <s v="TV1N1628675319712256000"/>
    <s v="中国"/>
    <s v="北京"/>
    <s v="美国护照邮寄"/>
    <s v="商务"/>
    <s v="已出签"/>
    <n v="0"/>
    <n v="0"/>
    <n v="28"/>
    <s v="邮寄15+交通费13"/>
    <n v="29.68"/>
    <n v="29.68"/>
    <n v="31.46"/>
    <n v="1.78"/>
    <n v="29.68"/>
    <s v="签证费"/>
    <s v="CNY"/>
    <s v="2096617"/>
    <x v="9"/>
  </r>
  <r>
    <n v="131"/>
    <s v="冯琳"/>
    <s v="TV1N1613859392926961664"/>
    <s v="中国"/>
    <s v="北京"/>
    <s v="美国护照邮寄"/>
    <s v="商务"/>
    <s v="已出签"/>
    <n v="0"/>
    <n v="0"/>
    <n v="38"/>
    <s v="邮寄15+打车费23"/>
    <n v="40.28"/>
    <n v="40.28"/>
    <n v="42.7"/>
    <n v="2.42"/>
    <n v="40.28"/>
    <s v="签证费"/>
    <s v="CNY"/>
    <s v="3979850"/>
    <x v="15"/>
  </r>
  <r>
    <n v="132"/>
    <s v="吴雯君"/>
    <s v="TV1N1628248297630404608"/>
    <s v="中国"/>
    <s v="外地"/>
    <s v="美国护照邮寄"/>
    <s v="商务"/>
    <s v="已出签"/>
    <n v="0"/>
    <n v="0"/>
    <n v="35"/>
    <s v="邮寄18+打车费17"/>
    <n v="37.1"/>
    <n v="37.1"/>
    <n v="39.33"/>
    <n v="2.23"/>
    <n v="37.1"/>
    <s v="签证费"/>
    <s v="CNY"/>
    <s v="1538856"/>
    <x v="10"/>
  </r>
  <r>
    <n v="133"/>
    <s v="郑鹏程"/>
    <s v="TV1N1620319018610843648"/>
    <s v="中国"/>
    <s v="北京"/>
    <s v="美国护照邮寄"/>
    <s v="商务"/>
    <s v="已出签"/>
    <n v="0"/>
    <n v="0"/>
    <n v="42"/>
    <s v="邮寄15+交通费27"/>
    <n v="44.52"/>
    <n v="44.52"/>
    <n v="47.19"/>
    <n v="2.67"/>
    <n v="44.52"/>
    <s v="签证费"/>
    <s v="CNY"/>
    <s v="1227023"/>
    <x v="4"/>
  </r>
  <r>
    <n v="134"/>
    <s v="丁亮"/>
    <s v="TV1N1663175672278642688"/>
    <s v="中国"/>
    <s v="沈阳"/>
    <s v="美国"/>
    <s v="商务"/>
    <s v="已出签"/>
    <n v="1152"/>
    <n v="300"/>
    <n v="0"/>
    <s v="沈阳加急6-7月面试改香港面试"/>
    <n v="0"/>
    <n v="1452"/>
    <n v="1470"/>
    <n v="18"/>
    <n v="1452"/>
    <s v="签证费"/>
    <s v="CNY"/>
    <s v="9039829"/>
    <x v="7"/>
  </r>
  <r>
    <n v="135"/>
    <s v="周小"/>
    <s v="TV1N1664216656781676544"/>
    <s v="中国"/>
    <s v="沈阳"/>
    <s v="美国"/>
    <s v="商务"/>
    <s v="已出签"/>
    <n v="1152"/>
    <n v="300"/>
    <n v="1300"/>
    <s v="沈阳加急7.21前"/>
    <n v="1378"/>
    <n v="2830"/>
    <n v="2930.68"/>
    <n v="100.68"/>
    <n v="2830"/>
    <s v="签证费"/>
    <s v="CNY"/>
    <s v="7192992"/>
    <x v="8"/>
  </r>
  <r>
    <n v="136"/>
    <s v="程梦琪 二次加急"/>
    <s v="TV1N1659137880787464192"/>
    <s v="中国"/>
    <s v="沈阳"/>
    <s v="美国"/>
    <s v="商务"/>
    <s v="已出签"/>
    <n v="0"/>
    <n v="300"/>
    <n v="1300"/>
    <s v="加急已预约北京6.14改沈阳7月中"/>
    <n v="1378"/>
    <n v="1678"/>
    <n v="1778.68"/>
    <n v="100.68"/>
    <n v="1678"/>
    <s v="签证费"/>
    <s v="CNY"/>
    <s v="2678733"/>
    <x v="24"/>
  </r>
  <r>
    <n v="137"/>
    <s v=" 刘梦璇"/>
    <s v="TV1N1662683474848276480"/>
    <s v="中国"/>
    <s v="北京"/>
    <s v=" 印尼-落地签"/>
    <s v="商务"/>
    <s v="已出签"/>
    <n v="250.79"/>
    <n v="100"/>
    <n v="0"/>
    <m/>
    <n v="0"/>
    <n v="350.79"/>
    <n v="356.79"/>
    <n v="6"/>
    <n v="350.79"/>
    <s v="签证费"/>
    <s v="CNY"/>
    <s v="9282293"/>
    <x v="6"/>
  </r>
  <r>
    <n v="138"/>
    <s v="Alan"/>
    <s v="TV1N1666714034789163008"/>
    <s v="中国"/>
    <s v="北京"/>
    <s v=" 印尼-落地签"/>
    <s v="商务"/>
    <s v="已出签"/>
    <n v="249.58"/>
    <n v="100"/>
    <n v="0"/>
    <m/>
    <n v="0"/>
    <n v="349.58"/>
    <n v="355.58"/>
    <n v="6"/>
    <n v="349.58"/>
    <s v="签证费"/>
    <s v="CNY"/>
    <s v="3618112"/>
    <x v="25"/>
  </r>
  <r>
    <n v="139"/>
    <s v="吕富超"/>
    <s v="TV1N1656220552705654784"/>
    <s v="中国"/>
    <s v="北京"/>
    <s v=" 印尼-落地签"/>
    <s v="商务"/>
    <s v="已出签"/>
    <n v="249.58"/>
    <n v="100"/>
    <n v="0"/>
    <m/>
    <n v="0"/>
    <n v="349.58"/>
    <n v="355.58"/>
    <n v="6"/>
    <n v="349.58"/>
    <s v="签证费"/>
    <s v="CNY"/>
    <s v="1122380"/>
    <x v="25"/>
  </r>
  <r>
    <n v="140"/>
    <s v="吴林峰"/>
    <s v="TV1N1666716116418027520"/>
    <s v="中国"/>
    <s v="北京"/>
    <s v=" 印尼-落地签"/>
    <s v="商务"/>
    <s v="已出签"/>
    <n v="249.58"/>
    <n v="100"/>
    <n v="0"/>
    <m/>
    <n v="0"/>
    <n v="349.58"/>
    <n v="355.58"/>
    <n v="6"/>
    <n v="349.58"/>
    <s v="签证费"/>
    <s v="CNY"/>
    <s v="8086589"/>
    <x v="25"/>
  </r>
  <r>
    <n v="141"/>
    <s v="何若华"/>
    <s v="TV1N1667000892597358592"/>
    <s v="中国"/>
    <s v="北京"/>
    <s v=" 印尼-落地签"/>
    <s v="商务"/>
    <s v="已出签"/>
    <n v="249.58"/>
    <n v="100"/>
    <n v="0"/>
    <m/>
    <n v="0"/>
    <n v="349.58"/>
    <n v="355.58"/>
    <n v="6"/>
    <n v="349.58"/>
    <s v="签证费"/>
    <s v="CNY"/>
    <s v="7583022"/>
    <x v="20"/>
  </r>
  <r>
    <n v="142"/>
    <s v="王婧颖"/>
    <s v="TV1N1664536954718461952"/>
    <s v="中国"/>
    <s v="沈阳"/>
    <s v="美国"/>
    <s v="商务"/>
    <s v="已出签"/>
    <n v="1152"/>
    <n v="300"/>
    <n v="1300"/>
    <s v="沈阳加急7月21前"/>
    <n v="1378"/>
    <n v="2830"/>
    <n v="2930.68"/>
    <n v="100.68"/>
    <n v="2830"/>
    <s v="签证费"/>
    <s v="CNY"/>
    <s v="3918633"/>
    <x v="9"/>
  </r>
  <r>
    <n v="143"/>
    <s v="温嘉春"/>
    <s v="TV1N1663778070550388736"/>
    <s v="中国"/>
    <s v="沈阳"/>
    <s v="美国"/>
    <s v="商务"/>
    <s v="已出签"/>
    <n v="1152"/>
    <n v="300"/>
    <n v="1300"/>
    <s v="沈阳加急7月"/>
    <n v="1378"/>
    <n v="2830"/>
    <n v="2930.68"/>
    <n v="100.68"/>
    <n v="2830"/>
    <s v="签证费"/>
    <s v="CNY"/>
    <s v="3663032"/>
    <x v="5"/>
  </r>
  <r>
    <n v="144"/>
    <s v="侯俊杰"/>
    <s v="TV1N1664536783918047232"/>
    <s v="中国"/>
    <s v="北京"/>
    <s v="美国"/>
    <s v="商务"/>
    <s v="已出签"/>
    <n v="1152"/>
    <n v="300"/>
    <n v="0"/>
    <s v="北京普通9-10月"/>
    <n v="0"/>
    <n v="1452"/>
    <n v="1470"/>
    <n v="18"/>
    <n v="1452"/>
    <s v="签证费"/>
    <s v="CNY"/>
    <s v="7561091"/>
    <x v="8"/>
  </r>
  <r>
    <n v="145"/>
    <s v="高伟"/>
    <s v="TV1N1664505257734004736"/>
    <s v="中国"/>
    <s v="沈阳"/>
    <s v="美国"/>
    <s v="商务"/>
    <s v="已出签"/>
    <n v="1152"/>
    <n v="300"/>
    <n v="1300"/>
    <s v="沈阳加急7月"/>
    <n v="1378"/>
    <n v="2830"/>
    <n v="2930.68"/>
    <n v="100.68"/>
    <n v="2830"/>
    <s v="签证费"/>
    <s v="CNY"/>
    <s v="8602357"/>
    <x v="9"/>
  </r>
  <r>
    <n v="146"/>
    <s v="张颖"/>
    <s v="TV1N1640354550239010816"/>
    <s v="中国"/>
    <s v="沈阳"/>
    <s v="美国"/>
    <s v="商务"/>
    <s v="已出签"/>
    <n v="1152"/>
    <n v="300"/>
    <n v="0"/>
    <s v="沈阳普通8-9月"/>
    <n v="0"/>
    <n v="1452"/>
    <n v="1470"/>
    <n v="18"/>
    <n v="1452"/>
    <s v="签证费"/>
    <s v="CNY"/>
    <s v="9032237"/>
    <x v="8"/>
  </r>
  <r>
    <n v="147"/>
    <s v="魏君"/>
    <s v="TV1N1665565485321867264"/>
    <s v="中国"/>
    <s v="北京"/>
    <s v=" 印尼-落地签"/>
    <s v="商务"/>
    <s v="已出签"/>
    <n v="249.58"/>
    <n v="100"/>
    <n v="0"/>
    <m/>
    <n v="0"/>
    <n v="349.58"/>
    <n v="355.58"/>
    <n v="6"/>
    <n v="349.58"/>
    <s v="签证费"/>
    <s v="CNY"/>
    <s v="5362581"/>
    <x v="9"/>
  </r>
  <r>
    <n v="148"/>
    <s v="胡柳"/>
    <s v="TV1N1666333537902620672"/>
    <s v="中国"/>
    <s v="北京"/>
    <s v=" 印尼-落地签"/>
    <s v="商务"/>
    <s v="已出签"/>
    <n v="249.81"/>
    <n v="100"/>
    <n v="0"/>
    <m/>
    <n v="0"/>
    <n v="349.81"/>
    <n v="355.81"/>
    <n v="6"/>
    <n v="349.81"/>
    <s v="签证费"/>
    <s v="CNY"/>
    <s v="9056028"/>
    <x v="3"/>
  </r>
  <r>
    <n v="149"/>
    <s v="孟子钰"/>
    <s v="TV1N1645256811666898944"/>
    <s v="中国"/>
    <s v="沈阳"/>
    <s v="美国"/>
    <s v="商务"/>
    <s v="已出签"/>
    <n v="1152"/>
    <n v="300"/>
    <n v="1300"/>
    <s v="沈阳加急7月份"/>
    <n v="1378"/>
    <n v="2830"/>
    <n v="2930.68"/>
    <n v="100.68"/>
    <n v="2830"/>
    <s v="签证费"/>
    <s v="CNY"/>
    <s v="8297378"/>
    <x v="10"/>
  </r>
  <r>
    <n v="150"/>
    <s v="田光前"/>
    <s v="TV1N1661642611372150784"/>
    <s v="中国"/>
    <s v="沈阳"/>
    <s v="美国"/>
    <s v="商务"/>
    <s v="已出签"/>
    <n v="1152"/>
    <n v="300"/>
    <n v="1300"/>
    <s v="沈阳加急6月-7月初"/>
    <n v="1378"/>
    <n v="2830"/>
    <n v="2930.68"/>
    <n v="100.68"/>
    <n v="2830"/>
    <s v="签证费"/>
    <s v="CNY"/>
    <s v="5020602"/>
    <x v="10"/>
  </r>
  <r>
    <n v="151"/>
    <s v="Cathie Gou"/>
    <s v="TV1N1668205182322192384"/>
    <s v="中国"/>
    <s v="北京"/>
    <s v=" 印尼-落地签"/>
    <s v="商务"/>
    <s v="已出签"/>
    <n v="249.81"/>
    <n v="100"/>
    <n v="0"/>
    <m/>
    <n v="0"/>
    <n v="349.81"/>
    <n v="355.81"/>
    <n v="6"/>
    <n v="349.81"/>
    <s v="签证费"/>
    <s v="CNY"/>
    <s v="5015075"/>
    <x v="0"/>
  </r>
  <r>
    <n v="152"/>
    <s v="张烨"/>
    <s v="TV1N1658037323498700800"/>
    <s v="中国"/>
    <s v="上海"/>
    <s v="美国"/>
    <s v="商务"/>
    <s v="已出签"/>
    <n v="1152"/>
    <n v="300"/>
    <n v="1300"/>
    <s v="上海加急6-7月"/>
    <n v="1378"/>
    <n v="2830"/>
    <n v="2930.68"/>
    <n v="100.68"/>
    <n v="2830"/>
    <s v="签证费"/>
    <s v="CNY"/>
    <s v="3957832"/>
    <x v="10"/>
  </r>
  <r>
    <n v="153"/>
    <s v="崔贤师"/>
    <s v="TV1N1665598228999098368"/>
    <s v="中国"/>
    <s v="北京"/>
    <s v=" 印尼-落地签"/>
    <s v="商务"/>
    <s v="已出签"/>
    <n v="249.81"/>
    <n v="100"/>
    <n v="0"/>
    <m/>
    <n v="0"/>
    <n v="349.81"/>
    <n v="355.81"/>
    <n v="6"/>
    <n v="349.81"/>
    <s v="签证费"/>
    <s v="CNY"/>
    <s v="9261659"/>
    <x v="15"/>
  </r>
  <r>
    <n v="154"/>
    <s v="陆玮婧"/>
    <s v="TV1N1668270149671055360"/>
    <s v="中国"/>
    <s v="北京"/>
    <s v=" 印尼-落地签"/>
    <s v="商务"/>
    <s v="已出签"/>
    <n v="249.81"/>
    <n v="100"/>
    <n v="0"/>
    <m/>
    <n v="0"/>
    <n v="349.81"/>
    <n v="355.81"/>
    <n v="6"/>
    <n v="349.81"/>
    <s v="签证费"/>
    <s v="CNY"/>
    <s v="9322953"/>
    <x v="20"/>
  </r>
  <r>
    <n v="155"/>
    <s v="陈欧婷"/>
    <s v="TV1N1668522285793107968"/>
    <s v="中国"/>
    <s v="北京"/>
    <s v=" 印尼-落地签"/>
    <s v="商务"/>
    <s v="已出签"/>
    <n v="249.81"/>
    <n v="100"/>
    <n v="0"/>
    <m/>
    <n v="0"/>
    <n v="349.81"/>
    <n v="355.81"/>
    <n v="6"/>
    <n v="349.81"/>
    <s v="签证费"/>
    <s v="CNY"/>
    <s v="9266790"/>
    <x v="0"/>
  </r>
  <r>
    <n v="156"/>
    <s v="赵建澎"/>
    <s v="TV1N1668513743287758848"/>
    <s v="中国"/>
    <s v="北京"/>
    <s v=" 印尼-落地签"/>
    <s v="商务"/>
    <s v="已出签"/>
    <n v="249.81"/>
    <n v="100"/>
    <n v="0"/>
    <m/>
    <n v="0"/>
    <n v="349.81"/>
    <n v="355.81"/>
    <n v="6"/>
    <n v="349.81"/>
    <s v="签证费"/>
    <s v="CNY"/>
    <s v="1673126"/>
    <x v="10"/>
  </r>
  <r>
    <n v="157"/>
    <s v=" 肖慕佳"/>
    <s v="TV1N1666846020585361408"/>
    <s v="中国"/>
    <s v="北京"/>
    <s v=" 印尼-落地签"/>
    <s v="商务"/>
    <s v="已出签"/>
    <n v="249.31"/>
    <n v="100"/>
    <n v="0"/>
    <m/>
    <n v="0"/>
    <n v="349.31"/>
    <n v="355.31"/>
    <n v="6"/>
    <n v="349.31"/>
    <s v="签证费"/>
    <s v="CNY"/>
    <s v="2363992"/>
    <x v="0"/>
  </r>
  <r>
    <n v="158"/>
    <s v=" Angee Xue"/>
    <s v="TV1N1668181540498554880"/>
    <s v="中国"/>
    <s v="北京"/>
    <s v=" 印尼-落地签"/>
    <s v="商务"/>
    <s v="已出签"/>
    <n v="249.31"/>
    <n v="100"/>
    <n v="0"/>
    <m/>
    <n v="0"/>
    <n v="349.31"/>
    <n v="355.31"/>
    <n v="6"/>
    <n v="349.31"/>
    <s v="签证费"/>
    <s v="CNY"/>
    <s v="2000621"/>
    <x v="0"/>
  </r>
  <r>
    <n v="159"/>
    <s v="左龙"/>
    <s v="TV1N1666734351825743872"/>
    <s v="中国"/>
    <s v="北京"/>
    <s v=" 印尼-落地签"/>
    <s v="商务"/>
    <s v="已出签"/>
    <n v="249.81"/>
    <n v="100"/>
    <n v="0"/>
    <m/>
    <n v="0"/>
    <n v="349.81"/>
    <n v="355.81"/>
    <n v="6"/>
    <n v="349.81"/>
    <s v="签证费"/>
    <s v="CNY"/>
    <s v="3533379"/>
    <x v="1"/>
  </r>
  <r>
    <n v="160"/>
    <s v="宋衡"/>
    <s v="TV1N1668423972762918912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8266857"/>
    <x v="10"/>
  </r>
  <r>
    <n v="161"/>
    <s v="刘婧璐"/>
    <s v="TV1N1667047303946788864"/>
    <s v="中国"/>
    <s v="沈阳"/>
    <s v="美国"/>
    <s v="商务"/>
    <s v="已出签"/>
    <n v="1152"/>
    <n v="300"/>
    <n v="1300"/>
    <s v="沈阳加急7月"/>
    <n v="1378"/>
    <n v="2830"/>
    <n v="2930.68"/>
    <n v="100.68"/>
    <n v="2830"/>
    <s v="签证费"/>
    <s v="CNY"/>
    <s v="6732766"/>
    <x v="9"/>
  </r>
  <r>
    <n v="162"/>
    <s v="张灵芳"/>
    <s v="TV1N1646059915975061504"/>
    <s v="中国"/>
    <s v="沈阳"/>
    <s v="美国"/>
    <s v="商务"/>
    <s v="已出签"/>
    <n v="1152"/>
    <n v="300"/>
    <n v="0"/>
    <s v="沈阳普通"/>
    <n v="0"/>
    <n v="1452"/>
    <n v="1470"/>
    <n v="18"/>
    <n v="1452"/>
    <s v="签证费"/>
    <s v="CNY"/>
    <s v="7566821"/>
    <x v="15"/>
  </r>
  <r>
    <n v="163"/>
    <s v="高姝雅"/>
    <s v="TV1N1663432327142735872"/>
    <s v="中国"/>
    <s v="北京"/>
    <s v="美国"/>
    <s v="商务"/>
    <s v="已出签"/>
    <n v="1332"/>
    <n v="300"/>
    <n v="1300"/>
    <s v="北京加急7月"/>
    <n v="1378"/>
    <n v="3010"/>
    <n v="3110.68"/>
    <n v="100.68"/>
    <n v="3010"/>
    <s v="签证费"/>
    <s v="CNY"/>
    <s v="6189723"/>
    <x v="15"/>
  </r>
  <r>
    <n v="164"/>
    <s v="周科宇"/>
    <s v="TV1N1659432127235375104"/>
    <s v="中国"/>
    <s v="北京"/>
    <s v="美国"/>
    <s v="商务"/>
    <s v="已出签"/>
    <n v="1332"/>
    <n v="300"/>
    <n v="0"/>
    <s v="北京普通"/>
    <n v="0"/>
    <n v="1632"/>
    <n v="1650"/>
    <n v="18"/>
    <n v="1632"/>
    <s v="签证费"/>
    <s v="CNY"/>
    <s v="6807190"/>
    <x v="20"/>
  </r>
  <r>
    <n v="165"/>
    <s v="李佳璇"/>
    <s v="TV1N1663502383134425088"/>
    <s v="中国"/>
    <s v="沈阳"/>
    <s v="美国"/>
    <s v="商务"/>
    <s v="已出签"/>
    <n v="1332"/>
    <n v="300"/>
    <n v="1300"/>
    <s v="沈阳加急7月"/>
    <n v="1378"/>
    <n v="3010"/>
    <n v="3110.68"/>
    <n v="100.68"/>
    <n v="3010"/>
    <s v="签证费"/>
    <s v="CNY"/>
    <s v="8687869"/>
    <x v="5"/>
  </r>
  <r>
    <n v="166"/>
    <s v="吴天星"/>
    <s v="TV1N1663022134298746880"/>
    <s v="中国"/>
    <s v="北京"/>
    <s v="美国"/>
    <s v="商务"/>
    <s v="已出签"/>
    <n v="1332"/>
    <n v="300"/>
    <n v="0"/>
    <s v="北京普通"/>
    <n v="0"/>
    <n v="1632"/>
    <n v="1650"/>
    <n v="18"/>
    <n v="1632"/>
    <s v="签证费"/>
    <s v="CNY"/>
    <s v="3237195"/>
    <x v="8"/>
  </r>
  <r>
    <n v="167"/>
    <s v="徐超"/>
    <s v="TV1N1668145247454486528"/>
    <s v="中国"/>
    <s v="北京"/>
    <s v="美国"/>
    <s v="商务"/>
    <s v="已出签"/>
    <n v="1350.5"/>
    <n v="300"/>
    <n v="0"/>
    <s v="北京普通"/>
    <n v="0"/>
    <n v="1650.5"/>
    <n v="1668.5"/>
    <n v="18"/>
    <n v="1650.5"/>
    <s v="签证费"/>
    <s v="CNY"/>
    <s v="6337303"/>
    <x v="10"/>
  </r>
  <r>
    <n v="168"/>
    <s v="吴睿鸣"/>
    <s v="TV1N1648567400032088064"/>
    <s v="中国"/>
    <s v="北京"/>
    <s v="美国"/>
    <s v="商务"/>
    <s v="已出签"/>
    <n v="1350.5"/>
    <n v="300"/>
    <n v="0"/>
    <s v="北京普通"/>
    <n v="0"/>
    <n v="1650.5"/>
    <n v="1668.5"/>
    <n v="18"/>
    <n v="1650.5"/>
    <s v="签证费"/>
    <s v="CNY"/>
    <s v="5516377"/>
    <x v="4"/>
  </r>
  <r>
    <n v="169"/>
    <s v="张鹏"/>
    <s v="TV1N1667063426050383872"/>
    <s v="中国"/>
    <s v="北京"/>
    <s v="美国"/>
    <s v="商务"/>
    <s v="已出签"/>
    <n v="1350.5"/>
    <n v="300"/>
    <n v="0"/>
    <s v="北京普通"/>
    <n v="0"/>
    <n v="1650.5"/>
    <n v="1668.5"/>
    <n v="18"/>
    <n v="1650.5"/>
    <s v="签证费"/>
    <s v="CNY"/>
    <s v="9739396"/>
    <x v="15"/>
  </r>
  <r>
    <n v="170"/>
    <s v="张俊"/>
    <s v="TV1N1658027147597201408"/>
    <s v="中国"/>
    <s v="北京"/>
    <s v="美国"/>
    <s v="商务"/>
    <s v="已出签"/>
    <n v="1350.5"/>
    <n v="300"/>
    <n v="0"/>
    <s v="北京普通"/>
    <n v="0"/>
    <n v="1650.5"/>
    <n v="1668.5"/>
    <n v="18"/>
    <n v="1650.5"/>
    <s v="签证费"/>
    <s v="CNY"/>
    <s v="5229159"/>
    <x v="9"/>
  </r>
  <r>
    <n v="171"/>
    <s v="王腾迪"/>
    <s v="V1N1663823211705233408"/>
    <s v="中国"/>
    <s v="沈阳"/>
    <s v="美国"/>
    <s v="商务"/>
    <s v="已出签"/>
    <n v="1350.5"/>
    <n v="300"/>
    <n v="0"/>
    <s v="沈阳普通"/>
    <n v="0"/>
    <n v="1650.5"/>
    <n v="1668.5"/>
    <n v="18"/>
    <n v="1650.5"/>
    <s v="签证费"/>
    <s v="CNY"/>
    <s v="2027378"/>
    <x v="26"/>
  </r>
  <r>
    <n v="172"/>
    <s v="陈锋杰"/>
    <s v="TV1N1643220994307977216"/>
    <s v="中国"/>
    <s v="沈阳"/>
    <s v="美国"/>
    <s v="商务"/>
    <s v="已出签"/>
    <n v="1350.5"/>
    <n v="300"/>
    <n v="1300"/>
    <s v="沈阳加急"/>
    <n v="1378"/>
    <n v="3028.5"/>
    <n v="3129.18"/>
    <n v="100.68"/>
    <n v="3028.5"/>
    <s v="签证费"/>
    <s v="CNY"/>
    <s v="7923666"/>
    <x v="3"/>
  </r>
  <r>
    <n v="173"/>
    <s v="王薪宇"/>
    <s v="TV1N1664324160500858880"/>
    <s v="中国"/>
    <s v="北京"/>
    <s v="美国"/>
    <s v="商务"/>
    <s v="已出签"/>
    <n v="1350.5"/>
    <n v="300"/>
    <n v="0"/>
    <s v="北京普通"/>
    <n v="0"/>
    <n v="1650.5"/>
    <n v="1668.5"/>
    <n v="18"/>
    <n v="1650.5"/>
    <s v="签证费"/>
    <s v="CNY"/>
    <s v="8653070"/>
    <x v="15"/>
  </r>
  <r>
    <n v="174"/>
    <s v="王敬惠"/>
    <s v="TV1N1661729388728582144"/>
    <s v="中国"/>
    <s v="沈阳"/>
    <s v="美国"/>
    <s v="商务"/>
    <s v="已出签"/>
    <n v="1350.5"/>
    <n v="300"/>
    <n v="0"/>
    <s v="沈阳普通"/>
    <n v="0"/>
    <n v="1650.5"/>
    <n v="1668.5"/>
    <n v="18"/>
    <n v="1650.5"/>
    <s v="签证费"/>
    <s v="CNY"/>
    <s v="7291219"/>
    <x v="6"/>
  </r>
  <r>
    <n v="175"/>
    <s v="王语嫣"/>
    <s v="TV1N1646826153596710912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2503160"/>
    <x v="10"/>
  </r>
  <r>
    <n v="176"/>
    <s v="周子桓"/>
    <s v="TV1N1668120264967581696"/>
    <s v="中国"/>
    <s v="沈阳"/>
    <s v="美国"/>
    <s v="商务"/>
    <s v="已出签"/>
    <n v="1350.5"/>
    <n v="300"/>
    <n v="1300"/>
    <s v="加急"/>
    <n v="1378"/>
    <n v="3028.5"/>
    <n v="3129.18"/>
    <n v="100.68"/>
    <n v="3028.5"/>
    <s v="签证费"/>
    <s v="CNY"/>
    <s v="6915932"/>
    <x v="6"/>
  </r>
  <r>
    <n v="177"/>
    <s v="吴子顼"/>
    <s v="TV1N1666329487849193472"/>
    <s v="中国"/>
    <s v="沈阳"/>
    <s v="美国"/>
    <s v="商务"/>
    <s v="已出签"/>
    <n v="1350.5"/>
    <n v="300"/>
    <n v="1300"/>
    <s v="沈阳加急"/>
    <n v="1378"/>
    <n v="3028.5"/>
    <n v="3129.18"/>
    <n v="100.68"/>
    <n v="3028.5"/>
    <s v="签证费"/>
    <s v="CNY"/>
    <s v="6073198"/>
    <x v="3"/>
  </r>
  <r>
    <n v="178"/>
    <s v="陆瀚陶"/>
    <s v="TV1N1664307385713385472"/>
    <s v="中国"/>
    <s v="北京"/>
    <s v="美国"/>
    <s v="商务"/>
    <s v="已出签"/>
    <n v="1350.5"/>
    <n v="300"/>
    <n v="0"/>
    <s v="北京普通"/>
    <n v="0"/>
    <n v="1650.5"/>
    <n v="1668.5"/>
    <n v="18"/>
    <n v="1650.5"/>
    <s v="签证费"/>
    <s v="CNY"/>
    <s v="6880813"/>
    <x v="4"/>
  </r>
  <r>
    <n v="179"/>
    <s v="张蓓"/>
    <s v="TV1N1669383934007926784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6131886"/>
    <x v="10"/>
  </r>
  <r>
    <n v="180"/>
    <s v="夏晶晶"/>
    <s v="TV1N1669548612961038336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8395369"/>
    <x v="6"/>
  </r>
  <r>
    <n v="181"/>
    <s v="黄苏惠"/>
    <s v="TV1N1669222786763685888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9797873"/>
    <x v="10"/>
  </r>
  <r>
    <n v="182"/>
    <s v="李怡萱"/>
    <s v="TV1N1668511237161869312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7389297"/>
    <x v="10"/>
  </r>
  <r>
    <n v="183"/>
    <s v="Xin Yi Wua"/>
    <s v="TV1N1669541808034160640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2971715"/>
    <x v="0"/>
  </r>
  <r>
    <n v="184"/>
    <s v="Namit Arora"/>
    <s v="TV1N1668850444682117120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1328671"/>
    <x v="0"/>
  </r>
  <r>
    <n v="185"/>
    <s v="Christina Jih"/>
    <s v="TV1N1668511623968882688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6967883"/>
    <x v="27"/>
  </r>
  <r>
    <n v="186"/>
    <s v="葡萄牙翻译"/>
    <s v=" TV1N1662989501678276608"/>
    <s v="中国"/>
    <s v="北京"/>
    <s v="翻译"/>
    <s v="商务"/>
    <s v="已完成"/>
    <n v="0"/>
    <n v="0"/>
    <n v="600"/>
    <s v="翻译费用"/>
    <n v="636"/>
    <n v="636"/>
    <n v="674.16"/>
    <n v="38.159999999999997"/>
    <n v="636"/>
    <s v="签证费"/>
    <s v="CNY"/>
    <n v="1829557"/>
    <x v="0"/>
  </r>
  <r>
    <n v="187"/>
    <s v="尹潇潇"/>
    <s v="TV1N1665959368685846528"/>
    <s v="中国"/>
    <s v="北京"/>
    <s v="美国"/>
    <s v="商务"/>
    <s v="已出签"/>
    <n v="1350.5"/>
    <n v="300"/>
    <n v="0"/>
    <s v="北京普通"/>
    <n v="0"/>
    <n v="1650.5"/>
    <n v="1668.5"/>
    <n v="18"/>
    <n v="1650.5"/>
    <s v="签证费"/>
    <s v="CNY"/>
    <s v="1920313"/>
    <x v="11"/>
  </r>
  <r>
    <n v="188"/>
    <s v="李知亦"/>
    <s v="TV1N1661588314513104896"/>
    <s v="中国"/>
    <s v="北京"/>
    <s v="美国"/>
    <s v="商务"/>
    <s v="已出签"/>
    <n v="1332"/>
    <n v="300"/>
    <n v="0"/>
    <s v="北京普通"/>
    <n v="0"/>
    <n v="1632"/>
    <n v="1650"/>
    <n v="18"/>
    <n v="1632"/>
    <s v="签证费"/>
    <s v="CNY"/>
    <s v="1985732"/>
    <x v="15"/>
  </r>
  <r>
    <n v="189"/>
    <s v="张翻"/>
    <s v="TV1N1668856666202124288"/>
    <s v="中国"/>
    <s v="沈阳"/>
    <s v="美国"/>
    <s v="商务"/>
    <s v="已出签"/>
    <n v="1350.5"/>
    <n v="300"/>
    <n v="0"/>
    <s v="沈阳普通"/>
    <n v="0"/>
    <n v="1650.5"/>
    <n v="1668.5"/>
    <n v="18"/>
    <n v="1650.5"/>
    <s v="签证费"/>
    <s v="CNY"/>
    <s v="5156251"/>
    <x v="10"/>
  </r>
  <r>
    <n v="190"/>
    <s v="王紫璇"/>
    <s v="TV1N1658661616029020160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1586928"/>
    <x v="6"/>
  </r>
  <r>
    <n v="191"/>
    <s v="王伟其"/>
    <s v="TV1N1660599385575927808"/>
    <s v="中国"/>
    <s v="北京"/>
    <s v="美国+EVUS"/>
    <s v="商务"/>
    <s v="受理中"/>
    <n v="1350.5"/>
    <n v="400"/>
    <n v="0"/>
    <s v="普通"/>
    <n v="0"/>
    <n v="1750.5"/>
    <n v="1774.5"/>
    <n v="24"/>
    <n v="1750.5"/>
    <s v="签证费"/>
    <s v="CNY"/>
    <s v="5561576"/>
    <x v="4"/>
  </r>
  <r>
    <n v="192"/>
    <s v="缪卓延"/>
    <s v="TV1N1656205185945960448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2558353"/>
    <x v="10"/>
  </r>
  <r>
    <n v="193"/>
    <s v="王舸"/>
    <s v="TV1N1668598792465088512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7655950"/>
    <x v="10"/>
  </r>
  <r>
    <n v="194"/>
    <s v="赵嫦雪"/>
    <s v="TV1N1668651597691224064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3985397"/>
    <x v="5"/>
  </r>
  <r>
    <n v="195"/>
    <s v="Margaret Goh"/>
    <s v="TV1N1669898269327175680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3939603"/>
    <x v="0"/>
  </r>
  <r>
    <n v="196"/>
    <s v="林扬帆"/>
    <s v="TV1N1669630497510780928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2609270"/>
    <x v="6"/>
  </r>
  <r>
    <n v="197"/>
    <s v="解亚坤"/>
    <s v="TV1N1670707694141054976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8219582"/>
    <x v="6"/>
  </r>
  <r>
    <n v="198"/>
    <s v="孙海源"/>
    <s v="TV1N1670663660097826816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9758039"/>
    <x v="1"/>
  </r>
  <r>
    <n v="199"/>
    <s v="李抒彦"/>
    <s v="TV1N1670103697227079680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7913588"/>
    <x v="6"/>
  </r>
  <r>
    <n v="200"/>
    <s v="李宇嘉"/>
    <s v="TV1N1666706588867727360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2581522"/>
    <x v="5"/>
  </r>
  <r>
    <n v="201"/>
    <s v="梁钰丹"/>
    <s v="TV1N1670671001534930944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7899839"/>
    <x v="5"/>
  </r>
  <r>
    <n v="202"/>
    <s v="邵舒"/>
    <s v="TV1N1661691788013690880"/>
    <s v="中国"/>
    <s v=" 北京"/>
    <s v="韩国"/>
    <s v="商务"/>
    <s v="已出签"/>
    <n v="420"/>
    <n v="200"/>
    <n v="18"/>
    <s v="加急单次+快递"/>
    <n v="19.079999999999998"/>
    <n v="639.08000000000004"/>
    <n v="652.22"/>
    <n v="13.14"/>
    <n v="639.08000000000004"/>
    <s v="签证费"/>
    <s v="CNY"/>
    <s v="2688585"/>
    <x v="15"/>
  </r>
  <r>
    <n v="203"/>
    <s v="刘智菡"/>
    <s v="TV1N1665595186979393536"/>
    <s v="中国"/>
    <s v=" 北京"/>
    <s v="韩国"/>
    <s v="商务"/>
    <s v="已出签"/>
    <n v="630"/>
    <n v="200"/>
    <n v="15"/>
    <s v="多次+快递"/>
    <n v="15.9"/>
    <n v="845.9"/>
    <n v="858.85"/>
    <n v="12.95"/>
    <n v="845.9"/>
    <s v="签证费"/>
    <s v="CNY"/>
    <s v="7035366"/>
    <x v="1"/>
  </r>
  <r>
    <n v="204"/>
    <s v="李京潞"/>
    <s v="TV1N1666059678431404032"/>
    <s v="中国"/>
    <s v=" 北京"/>
    <s v="韩国"/>
    <s v="商务"/>
    <s v="已出签"/>
    <n v="280"/>
    <n v="200"/>
    <n v="15"/>
    <s v="正常+快递"/>
    <n v="15.9"/>
    <n v="495.9"/>
    <n v="508.85"/>
    <n v="12.95"/>
    <n v="495.9"/>
    <s v="签证费"/>
    <s v="CNY"/>
    <s v="8282255"/>
    <x v="15"/>
  </r>
  <r>
    <n v="205"/>
    <s v="黄悦新"/>
    <s v="TV1N1667909343577976832"/>
    <s v="中国"/>
    <s v=" 北京"/>
    <s v="韩国"/>
    <s v="商务"/>
    <s v="已出签"/>
    <n v="420"/>
    <n v="200"/>
    <n v="15"/>
    <s v="加急单次+快递"/>
    <n v="15.9"/>
    <n v="635.9"/>
    <n v="648.85"/>
    <n v="12.95"/>
    <n v="635.9"/>
    <s v="签证费"/>
    <s v="CNY"/>
    <s v="6953117"/>
    <x v="9"/>
  </r>
  <r>
    <n v="206"/>
    <s v="孙雯玉"/>
    <s v="TV1N1666680607218106368"/>
    <s v="中国"/>
    <s v=" 北京"/>
    <s v="韩国"/>
    <s v="商务"/>
    <s v="已出签"/>
    <n v="420"/>
    <n v="200"/>
    <n v="30"/>
    <s v="加急单次+快递二次"/>
    <n v="31.8"/>
    <n v="651.79999999999995"/>
    <n v="665.71"/>
    <n v="13.91"/>
    <n v="651.79999999999995"/>
    <s v="签证费"/>
    <s v="CNY"/>
    <s v="1577506"/>
    <x v="9"/>
  </r>
  <r>
    <n v="207"/>
    <s v="赵一桥"/>
    <s v="TV1N1643928756868444160"/>
    <s v="中国"/>
    <s v=" 北京"/>
    <s v="韩国"/>
    <s v="商务"/>
    <s v="已出签"/>
    <n v="420"/>
    <n v="200"/>
    <n v="30"/>
    <s v="加急单次+快递二次"/>
    <n v="31.8"/>
    <n v="651.79999999999995"/>
    <n v="665.71"/>
    <n v="13.91"/>
    <n v="651.79999999999995"/>
    <s v="签证费"/>
    <s v="CNY"/>
    <s v="5071638"/>
    <x v="4"/>
  </r>
  <r>
    <n v="208"/>
    <s v="陈志杰"/>
    <s v="TV1N1666389864863768576"/>
    <s v="中国"/>
    <s v=" 北京"/>
    <s v="韩国"/>
    <s v="商务"/>
    <s v="已出签"/>
    <n v="420"/>
    <n v="200"/>
    <n v="15"/>
    <s v="加急单次+快递"/>
    <n v="15.9"/>
    <n v="635.9"/>
    <n v="648.85"/>
    <n v="12.95"/>
    <n v="635.9"/>
    <s v="签证费"/>
    <s v="CNY"/>
    <s v="6957325"/>
    <x v="1"/>
  </r>
  <r>
    <n v="209"/>
    <s v="赵梦雪"/>
    <s v="TV1N1667390051019280384"/>
    <s v="中国"/>
    <s v=" 北京"/>
    <s v="韩国"/>
    <s v="商务"/>
    <s v="已出签"/>
    <n v="420"/>
    <n v="200"/>
    <n v="15"/>
    <s v="加急单次+快递"/>
    <n v="15.9"/>
    <n v="635.9"/>
    <n v="648.85"/>
    <n v="12.95"/>
    <n v="635.9"/>
    <s v="签证费"/>
    <s v="CNY"/>
    <s v="2038553"/>
    <x v="15"/>
  </r>
  <r>
    <n v="210"/>
    <s v="况庆"/>
    <s v="TV1N1668146539857952768"/>
    <s v="中国"/>
    <s v=" 北京"/>
    <s v="韩国"/>
    <s v="商务"/>
    <s v="已出签"/>
    <n v="420"/>
    <n v="200"/>
    <n v="15"/>
    <s v="加急单次+快递"/>
    <n v="15.9"/>
    <n v="635.9"/>
    <n v="648.85"/>
    <n v="12.95"/>
    <n v="635.9"/>
    <s v="签证费"/>
    <s v="CNY"/>
    <s v="9995650"/>
    <x v="9"/>
  </r>
  <r>
    <n v="211"/>
    <s v="王庆磊"/>
    <s v="TV1N1668227021857554432"/>
    <s v="中国"/>
    <s v=" 北京"/>
    <s v="韩国"/>
    <s v="商务"/>
    <s v="已出签"/>
    <n v="420"/>
    <n v="200"/>
    <n v="15"/>
    <s v="加急单次+快递"/>
    <n v="15.9"/>
    <n v="635.9"/>
    <n v="648.85"/>
    <n v="12.95"/>
    <n v="635.9"/>
    <s v="签证费"/>
    <s v="CNY"/>
    <s v="6899366"/>
    <x v="9"/>
  </r>
  <r>
    <n v="212"/>
    <s v="王剑"/>
    <s v="TV1N1666736344141144064"/>
    <s v="中国"/>
    <s v=" 北京"/>
    <s v="韩国"/>
    <s v="商务"/>
    <s v="已出签"/>
    <n v="420"/>
    <n v="200"/>
    <n v="15"/>
    <s v="加急单次+快递"/>
    <n v="15.9"/>
    <n v="635.9"/>
    <n v="648.85"/>
    <n v="12.95"/>
    <n v="635.9"/>
    <s v="签证费"/>
    <s v="CNY"/>
    <s v="6786978"/>
    <x v="1"/>
  </r>
  <r>
    <n v="213"/>
    <s v="朱霖"/>
    <s v="TV1N1668145854395416576"/>
    <s v="中国"/>
    <s v=" 北京"/>
    <s v="韩国"/>
    <s v="商务"/>
    <s v="已出签"/>
    <n v="420"/>
    <n v="200"/>
    <n v="15"/>
    <s v="加急单次+快递"/>
    <n v="15.9"/>
    <n v="635.9"/>
    <n v="648.85"/>
    <n v="12.95"/>
    <n v="635.9"/>
    <s v="签证费"/>
    <s v="CNY"/>
    <s v="5556339"/>
    <x v="15"/>
  </r>
  <r>
    <n v="214"/>
    <s v="蒲越"/>
    <s v="TV1N1668158689238253568"/>
    <s v="中国"/>
    <s v=" 北京"/>
    <s v="韩国"/>
    <s v="商务"/>
    <s v="已出签"/>
    <n v="420"/>
    <n v="200"/>
    <n v="15"/>
    <s v="加急单次+快递"/>
    <n v="15.9"/>
    <n v="635.9"/>
    <n v="648.85"/>
    <n v="12.95"/>
    <n v="635.9"/>
    <s v="签证费"/>
    <s v="CNY"/>
    <s v="6861731"/>
    <x v="15"/>
  </r>
  <r>
    <n v="215"/>
    <s v="刘思童"/>
    <s v="TV1N1668199919921889280"/>
    <s v="中国"/>
    <s v=" 北京"/>
    <s v="韩国"/>
    <s v="商务"/>
    <s v="已出签"/>
    <n v="420"/>
    <n v="200"/>
    <n v="30"/>
    <s v="加急单次+快递二次"/>
    <n v="31.8"/>
    <n v="651.79999999999995"/>
    <n v="665.71"/>
    <n v="13.91"/>
    <n v="651.79999999999995"/>
    <s v="签证费"/>
    <s v="CNY"/>
    <s v="6800150"/>
    <x v="9"/>
  </r>
  <r>
    <n v="216"/>
    <s v="周欣"/>
    <s v="TV1N1655483967638896640"/>
    <s v="中国"/>
    <s v=" 北京"/>
    <s v="韩国"/>
    <s v="商务"/>
    <s v="已出签"/>
    <n v="420"/>
    <n v="200"/>
    <n v="30"/>
    <s v="加急单次+快递"/>
    <n v="31.8"/>
    <n v="651.79999999999995"/>
    <n v="665.71"/>
    <n v="13.91"/>
    <n v="651.79999999999995"/>
    <s v="签证费"/>
    <s v="CNY"/>
    <s v="1698929"/>
    <x v="4"/>
  </r>
  <r>
    <n v="217"/>
    <s v="王怡"/>
    <s v="TV1N1668846140441198592"/>
    <s v="中国"/>
    <s v=" 北京"/>
    <s v="韩国"/>
    <s v="商务"/>
    <s v="已出签"/>
    <n v="920"/>
    <n v="200"/>
    <n v="15"/>
    <s v="加急多次快递"/>
    <n v="15.9"/>
    <n v="1135.9000000000001"/>
    <n v="1148.8499999999999"/>
    <n v="12.95"/>
    <n v="1135.9000000000001"/>
    <s v="签证费"/>
    <s v="CNY"/>
    <s v="7930316"/>
    <x v="15"/>
  </r>
  <r>
    <n v="218"/>
    <s v="黄金源"/>
    <s v="TV1N1627529313293529088"/>
    <s v="中国"/>
    <s v="北京"/>
    <s v="美国"/>
    <s v="商务"/>
    <s v="已出签"/>
    <n v="1120"/>
    <n v="300"/>
    <n v="0"/>
    <s v="北京普通"/>
    <n v="0"/>
    <n v="1420"/>
    <n v="1438"/>
    <n v="18"/>
    <n v="1420"/>
    <s v="签证费"/>
    <s v="CNY"/>
    <s v="3088359"/>
    <x v="9"/>
  </r>
  <r>
    <n v="219"/>
    <s v="林汐石"/>
    <s v="TV1N1616003348813320192"/>
    <s v="中国"/>
    <s v="外地"/>
    <s v="美国护照邮寄"/>
    <s v="商务"/>
    <s v="已出签"/>
    <n v="0"/>
    <n v="0"/>
    <n v="33"/>
    <s v="邮寄18+打车费15"/>
    <n v="34.979999999999997"/>
    <n v="34.979999999999997"/>
    <n v="37.08"/>
    <n v="2.1"/>
    <n v="34.979999999999997"/>
    <s v="签证费"/>
    <s v="CNY"/>
    <s v="1707173"/>
    <x v="5"/>
  </r>
  <r>
    <n v="220"/>
    <s v="周端"/>
    <s v="TV1N1625020271433916416"/>
    <s v="中国"/>
    <s v="沈阳"/>
    <s v="美国护照邮寄"/>
    <s v="商务"/>
    <s v="已出签"/>
    <n v="0"/>
    <n v="0"/>
    <n v="35"/>
    <s v="邮寄18+打车费17"/>
    <n v="37.1"/>
    <n v="37.1"/>
    <n v="39.33"/>
    <n v="2.23"/>
    <n v="37.1"/>
    <s v="签证费"/>
    <s v="CNY"/>
    <s v="1316620"/>
    <x v="3"/>
  </r>
  <r>
    <n v="221"/>
    <s v="康铭全"/>
    <s v="TV1N1620672563809824768"/>
    <s v="中国"/>
    <s v="沈阳"/>
    <s v="美国护照邮寄"/>
    <s v="商务"/>
    <s v="已出签"/>
    <n v="0"/>
    <n v="0"/>
    <n v="18"/>
    <s v="邮寄18"/>
    <n v="19.079999999999998"/>
    <n v="19.079999999999998"/>
    <n v="20.22"/>
    <n v="1.1399999999999999"/>
    <n v="19.079999999999998"/>
    <s v="签证费"/>
    <s v="CNY"/>
    <s v="6529966"/>
    <x v="10"/>
  </r>
  <r>
    <n v="222"/>
    <s v="王雨嫣"/>
    <s v="TV1N1646826153596710912"/>
    <s v="中国"/>
    <s v="沈阳"/>
    <s v="美国EVUS"/>
    <s v="商务"/>
    <s v="已出签"/>
    <n v="0"/>
    <n v="100"/>
    <n v="0"/>
    <m/>
    <n v="0"/>
    <n v="100"/>
    <n v="106"/>
    <n v="6"/>
    <n v="100"/>
    <s v="签证费"/>
    <s v="CNY"/>
    <s v="2503160"/>
    <x v="10"/>
  </r>
  <r>
    <n v="223"/>
    <s v="陈思荃"/>
    <s v="TV1N1654334175948763136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6967276"/>
    <x v="15"/>
  </r>
  <r>
    <n v="224"/>
    <s v="刘瑞华"/>
    <s v="TV1N1668464774310510592"/>
    <s v="中国"/>
    <s v="沈阳"/>
    <s v="美国"/>
    <s v="商务"/>
    <s v="已出签"/>
    <n v="1350.5"/>
    <n v="300"/>
    <n v="1300"/>
    <s v="加急"/>
    <n v="1378"/>
    <n v="3028.5"/>
    <n v="3129.18"/>
    <n v="100.68"/>
    <n v="3028.5"/>
    <s v="签证费"/>
    <s v="CNY"/>
    <s v="2961735"/>
    <x v="2"/>
  </r>
  <r>
    <n v="225"/>
    <s v="马志凯"/>
    <s v="TV1N1671423730842742784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9831515"/>
    <x v="10"/>
  </r>
  <r>
    <n v="226"/>
    <s v="沈吟"/>
    <s v="TV1N1671152546347528192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2336713"/>
    <x v="5"/>
  </r>
  <r>
    <n v="227"/>
    <s v="刘璇忆"/>
    <s v="TV1N1671911402883457024"/>
    <s v="中国"/>
    <s v="北京"/>
    <s v=" 印尼-落地签"/>
    <s v="商务"/>
    <s v="已出签"/>
    <n v="252.19"/>
    <n v="100"/>
    <n v="0"/>
    <m/>
    <n v="0"/>
    <n v="352.19"/>
    <n v="358.19"/>
    <n v="6"/>
    <n v="352.19"/>
    <s v="签证费"/>
    <s v="CNY"/>
    <s v="9560359"/>
    <x v="15"/>
  </r>
  <r>
    <n v="228"/>
    <s v="王冉"/>
    <s v="TV1N1670786979262488576"/>
    <s v="中国"/>
    <s v="沈阳"/>
    <s v="美国"/>
    <s v="商务"/>
    <s v="已出签"/>
    <n v="1350.5"/>
    <n v="300"/>
    <n v="0"/>
    <s v="普通"/>
    <n v="0"/>
    <n v="1650.5"/>
    <n v="1668.5"/>
    <n v="18"/>
    <n v="1650.5"/>
    <s v="签证费"/>
    <s v="CNY"/>
    <s v="7089798"/>
    <x v="17"/>
  </r>
  <r>
    <n v="229"/>
    <s v="李悦婷"/>
    <s v="TV1N1668643354973696000"/>
    <s v="中国"/>
    <s v="沈阳"/>
    <s v="美国"/>
    <s v="商务"/>
    <s v="已出签"/>
    <n v="1350.5"/>
    <n v="300"/>
    <n v="1300"/>
    <s v="加急"/>
    <n v="1378"/>
    <n v="3028.5"/>
    <n v="3129.18"/>
    <n v="100.68"/>
    <n v="3028.5"/>
    <s v="签证费"/>
    <s v="CNY"/>
    <s v="6709217"/>
    <x v="6"/>
  </r>
  <r>
    <n v="230"/>
    <s v="袁梓聪"/>
    <s v="TV1N1670634745526517760"/>
    <s v="中国"/>
    <s v="北京"/>
    <s v="美国"/>
    <s v="商务"/>
    <s v="已出签"/>
    <n v="1350.5"/>
    <n v="300"/>
    <n v="0"/>
    <s v="普通"/>
    <n v="0"/>
    <n v="1650.5"/>
    <n v="1668.5"/>
    <n v="18"/>
    <n v="1650.5"/>
    <s v="签证费"/>
    <s v="CNY"/>
    <s v="1669503"/>
    <x v="3"/>
  </r>
  <r>
    <n v="231"/>
    <s v="杨薇薇"/>
    <s v="TV1N1644260045374976000"/>
    <s v="中国"/>
    <s v="北京"/>
    <s v="美国EVUS"/>
    <s v="商务"/>
    <s v="已出签"/>
    <n v="0"/>
    <n v="100"/>
    <n v="0"/>
    <m/>
    <n v="0"/>
    <n v="100"/>
    <n v="106"/>
    <n v="6"/>
    <n v="100"/>
    <s v="签证费"/>
    <s v="CNY"/>
    <s v="8121371"/>
    <x v="15"/>
  </r>
  <r>
    <n v="232"/>
    <s v="杨小彦"/>
    <s v="TV1N1668469620946198528"/>
    <s v="中国"/>
    <s v="北京"/>
    <s v="美国"/>
    <s v="商务"/>
    <s v="已出签"/>
    <n v="1350.5"/>
    <n v="300"/>
    <n v="0"/>
    <s v="普通"/>
    <n v="0"/>
    <n v="1650.5"/>
    <n v="1668.5"/>
    <n v="18"/>
    <n v="1650.5"/>
    <s v="签证费"/>
    <s v="CNY"/>
    <s v="5390879"/>
    <x v="3"/>
  </r>
  <r>
    <n v="233"/>
    <s v="熊飞虎"/>
    <s v="TV1N1668616342078988288"/>
    <s v="中国"/>
    <s v="沈阳"/>
    <s v="美国"/>
    <s v="商务"/>
    <s v="已出签"/>
    <n v="1350.5"/>
    <n v="300"/>
    <n v="1300"/>
    <s v="加急"/>
    <n v="1378"/>
    <n v="3028.5"/>
    <n v="3129.18"/>
    <n v="100.68"/>
    <n v="3028.5"/>
    <s v="签证费"/>
    <s v="CNY"/>
    <s v="3571593"/>
    <x v="10"/>
  </r>
  <r>
    <n v="234"/>
    <s v="张宇杰"/>
    <s v="TV1N1639856941367762944"/>
    <s v="中国"/>
    <s v="北京"/>
    <s v="美国"/>
    <s v="商务"/>
    <s v="已出签"/>
    <n v="1350.5"/>
    <n v="300"/>
    <n v="0"/>
    <s v="普通"/>
    <n v="0"/>
    <n v="1650.5"/>
    <n v="1668.5"/>
    <n v="18"/>
    <n v="1650.5"/>
    <s v="签证费"/>
    <s v="CNY"/>
    <s v="1885053"/>
    <x v="8"/>
  </r>
  <r>
    <n v="235"/>
    <s v="张晓冬"/>
    <s v="TV1N1665919931859927040"/>
    <s v="中国"/>
    <s v="沈阳"/>
    <s v="美国"/>
    <s v="商务"/>
    <s v="已出签"/>
    <n v="1350.5"/>
    <n v="300"/>
    <n v="0"/>
    <s v="普通"/>
    <n v="0"/>
    <n v="1650.5"/>
    <n v="1668.5"/>
    <n v="18"/>
    <n v="1650.5"/>
    <s v="签证费"/>
    <s v="CNY"/>
    <s v="8810006"/>
    <x v="10"/>
  </r>
  <r>
    <n v="236"/>
    <s v="王韵之"/>
    <s v="TV1N1673203914461941760"/>
    <s v="中国"/>
    <s v="沈阳"/>
    <s v="美国"/>
    <s v="商务"/>
    <s v="已出签"/>
    <n v="1350.5"/>
    <n v="300"/>
    <n v="0"/>
    <s v="普通"/>
    <n v="0"/>
    <n v="1650.5"/>
    <n v="1668.5"/>
    <n v="18"/>
    <n v="1650.5"/>
    <s v="签证费"/>
    <s v="CNY"/>
    <s v="9161783"/>
    <x v="10"/>
  </r>
  <r>
    <n v="237"/>
    <s v="赵喆"/>
    <s v="TV1N1668086944040878080"/>
    <s v="中国"/>
    <s v="沈阳"/>
    <s v="美国"/>
    <s v="商务"/>
    <s v="已出签"/>
    <n v="0"/>
    <n v="300"/>
    <n v="1300"/>
    <s v="加急"/>
    <n v="1378"/>
    <n v="1678"/>
    <n v="1778.68"/>
    <n v="100.68"/>
    <n v="1678"/>
    <s v="签证费"/>
    <s v="CNY"/>
    <s v="3776926"/>
    <x v="10"/>
  </r>
  <r>
    <n v="238"/>
    <s v="刘杨阳"/>
    <s v="TV1N1666995786535493632"/>
    <s v="中国"/>
    <s v="广州"/>
    <s v="美国"/>
    <s v="商务"/>
    <s v="已出签"/>
    <n v="1350.5"/>
    <n v="300"/>
    <n v="0"/>
    <s v="普通"/>
    <n v="0"/>
    <n v="1650.5"/>
    <n v="1668.5"/>
    <n v="18"/>
    <n v="1650.5"/>
    <s v="签证费"/>
    <s v="CNY"/>
    <s v="6191250"/>
    <x v="19"/>
  </r>
  <r>
    <n v="239"/>
    <s v="刘洋"/>
    <s v="TV1N1666995025004957696"/>
    <s v="中国"/>
    <s v="沈阳"/>
    <s v="美国"/>
    <s v="商务"/>
    <s v="已出签"/>
    <n v="1350.5"/>
    <n v="300"/>
    <n v="0"/>
    <s v="普通"/>
    <n v="0"/>
    <n v="1650.5"/>
    <n v="1668.5"/>
    <n v="18"/>
    <n v="1650.5"/>
    <s v="签证费"/>
    <s v="CNY"/>
    <s v="8231157"/>
    <x v="4"/>
  </r>
  <r>
    <n v="240"/>
    <s v="谢琳"/>
    <s v="TV1N1640257690547445760"/>
    <s v="中国"/>
    <s v="沈阳"/>
    <s v="美国"/>
    <s v="商务"/>
    <s v="已出签"/>
    <n v="1350.5"/>
    <n v="300"/>
    <n v="0"/>
    <s v="普通"/>
    <n v="0"/>
    <n v="1650.5"/>
    <n v="1668.5"/>
    <n v="18"/>
    <n v="1650.5"/>
    <s v="签证费"/>
    <s v="CNY"/>
    <s v="2609171"/>
    <x v="10"/>
  </r>
  <r>
    <n v="241"/>
    <s v="陈大维"/>
    <s v="TV1N1666690262354870272"/>
    <s v="中国"/>
    <s v="沈阳"/>
    <s v="美国"/>
    <s v="商务"/>
    <s v="已出签"/>
    <n v="1350.5"/>
    <n v="300"/>
    <n v="0"/>
    <s v="普通"/>
    <n v="0"/>
    <n v="1650.5"/>
    <n v="1668.5"/>
    <n v="18"/>
    <n v="1650.5"/>
    <s v="签证费"/>
    <s v="CNY"/>
    <s v="9111733"/>
    <x v="10"/>
  </r>
  <r>
    <n v="242"/>
    <s v="潘浩君"/>
    <s v="TV1N1648249591351713792"/>
    <s v="中国"/>
    <s v="沈阳"/>
    <s v="美国EVUS"/>
    <s v="商务"/>
    <s v="已出签"/>
    <n v="0"/>
    <n v="100"/>
    <n v="40"/>
    <s v="邮寄15+打车费25"/>
    <n v="42.4"/>
    <n v="142.4"/>
    <n v="150.94"/>
    <n v="8.5399999999999991"/>
    <n v="142.4"/>
    <s v="签证费"/>
    <s v="CNY"/>
    <s v="8583756"/>
    <x v="1"/>
  </r>
  <r>
    <n v="243"/>
    <s v="戴俊毅"/>
    <s v="TV1N1663372015601295360"/>
    <s v="中国"/>
    <s v="外地"/>
    <s v="美国护照邮寄"/>
    <s v="商务"/>
    <s v="已出签"/>
    <n v="0"/>
    <n v="0"/>
    <n v="53"/>
    <s v="邮寄18+打车费35"/>
    <n v="56.18"/>
    <n v="56.18"/>
    <n v="59.55"/>
    <n v="3.37"/>
    <n v="56.18"/>
    <s v="签证费"/>
    <s v="CNY"/>
    <s v="7908535"/>
    <x v="22"/>
  </r>
  <r>
    <n v="244"/>
    <s v="胡亚男"/>
    <s v="TV1N1665921484226416640"/>
    <s v="中国"/>
    <s v=" 北京"/>
    <s v="韩国"/>
    <s v="商务"/>
    <s v="已出签"/>
    <n v="280"/>
    <n v="200"/>
    <n v="30"/>
    <s v="普通单次快递"/>
    <n v="31.8"/>
    <n v="511.8"/>
    <n v="525.71"/>
    <n v="13.91"/>
    <n v="511.8"/>
    <s v="签证费"/>
    <s v="CNY"/>
    <s v="6939638"/>
    <x v="9"/>
  </r>
  <r>
    <n v="245"/>
    <s v="王华清"/>
    <s v="TV1N1669254722919792640"/>
    <s v="中国"/>
    <s v="北京"/>
    <s v="美国"/>
    <s v="商务"/>
    <s v="已出签"/>
    <n v="1350.5"/>
    <n v="300"/>
    <n v="0"/>
    <s v="普通"/>
    <n v="0"/>
    <n v="1650.5"/>
    <n v="1668.5"/>
    <n v="18"/>
    <n v="1650.5"/>
    <s v="签证费"/>
    <s v="CNY"/>
    <s v="9125079"/>
    <x v="15"/>
  </r>
  <r>
    <n v="246"/>
    <s v="傅焕斌"/>
    <s v="TV1N1672821198281175040"/>
    <s v="中国"/>
    <s v="沈阳"/>
    <s v="美国"/>
    <s v="商务"/>
    <s v="已出签"/>
    <n v="1350.5"/>
    <n v="300"/>
    <n v="0"/>
    <s v="普通"/>
    <n v="0"/>
    <n v="1650.5"/>
    <n v="1668.5"/>
    <n v="18"/>
    <n v="1650.5"/>
    <s v="签证费"/>
    <s v="CNY"/>
    <s v="5709525"/>
    <x v="8"/>
  </r>
  <r>
    <n v="247"/>
    <s v="陆野"/>
    <s v="TV1N1673161420458119168"/>
    <s v="中国"/>
    <s v="北京"/>
    <s v="美国"/>
    <s v="商务"/>
    <s v="已出签"/>
    <n v="1350.5"/>
    <n v="300"/>
    <n v="0"/>
    <s v="普通"/>
    <n v="0"/>
    <n v="1650.5"/>
    <n v="1668.5"/>
    <n v="18"/>
    <n v="1650.5"/>
    <s v="签证费"/>
    <s v="CNY"/>
    <s v="3720029"/>
    <x v="4"/>
  </r>
  <r>
    <n v="248"/>
    <s v="曹亦欧"/>
    <s v="TV1N1666281073824301056"/>
    <s v="中国"/>
    <s v="沈阳"/>
    <s v="美国"/>
    <s v="商务"/>
    <s v="已出签"/>
    <n v="1350.5"/>
    <n v="300"/>
    <n v="0"/>
    <s v="普通"/>
    <n v="0"/>
    <n v="1650.5"/>
    <n v="1668.5"/>
    <n v="18"/>
    <n v="1650.5"/>
    <s v="签证费"/>
    <s v="CNY"/>
    <s v="8302087"/>
    <x v="10"/>
  </r>
  <r>
    <n v="249"/>
    <s v="陈晨"/>
    <s v="TV1N1666307366242557952"/>
    <s v="中国"/>
    <s v="沈阳"/>
    <s v="美国"/>
    <s v="商务"/>
    <s v="已出签"/>
    <n v="1350.5"/>
    <n v="300"/>
    <n v="0"/>
    <s v="普通"/>
    <n v="0"/>
    <n v="1650.5"/>
    <n v="1668.5"/>
    <n v="18"/>
    <n v="1650.5"/>
    <s v="签证费"/>
    <s v="CNY"/>
    <s v="1650275"/>
    <x v="10"/>
  </r>
  <r>
    <n v="250"/>
    <s v="崔益飞"/>
    <s v="TV1N1664162786185355264"/>
    <s v="中国"/>
    <s v="沈阳"/>
    <s v="美国"/>
    <s v="商务"/>
    <s v="已出签"/>
    <n v="1350.5"/>
    <n v="300"/>
    <n v="0"/>
    <s v="普通"/>
    <n v="0"/>
    <n v="1650.5"/>
    <n v="1668.5"/>
    <n v="18"/>
    <n v="1650.5"/>
    <s v="签证费"/>
    <s v="CNY"/>
    <s v="9569207"/>
    <x v="10"/>
  </r>
  <r>
    <n v="251"/>
    <s v="张斌捷"/>
    <s v="TV1N1673559873948504064"/>
    <s v="中国"/>
    <s v="北京"/>
    <s v="美国"/>
    <s v="商务"/>
    <s v="已出签"/>
    <n v="1350.5"/>
    <n v="300"/>
    <n v="0"/>
    <s v="普通"/>
    <n v="0"/>
    <n v="1650.5"/>
    <n v="1668.5"/>
    <n v="18"/>
    <n v="1650.5"/>
    <s v="签证费"/>
    <s v="CNY"/>
    <s v="3165651"/>
    <x v="2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51EEED-25DF-4F05-BA69-A693AE10C6DF}" name="数据透视表3" cacheId="15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2:C32" firstHeaderRow="0" firstDataRow="1" firstDataCol="1"/>
  <pivotFields count="21"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numFmtId="2" showAll="0"/>
    <pivotField numFmtId="2" showAll="0"/>
    <pivotField showAll="0"/>
    <pivotField numFmtId="2" showAll="0"/>
    <pivotField numFmtId="2" showAll="0"/>
    <pivotField dataField="1" numFmtId="2" showAll="0"/>
    <pivotField numFmtId="2" showAll="0"/>
    <pivotField numFmtId="2" showAll="0"/>
    <pivotField showAll="0"/>
    <pivotField showAll="0"/>
    <pivotField showAll="0"/>
    <pivotField axis="axisRow" showAll="0">
      <items count="30">
        <item x="16"/>
        <item x="27"/>
        <item x="18"/>
        <item x="0"/>
        <item x="14"/>
        <item x="12"/>
        <item x="11"/>
        <item x="21"/>
        <item x="24"/>
        <item x="17"/>
        <item x="23"/>
        <item x="13"/>
        <item x="4"/>
        <item x="15"/>
        <item x="9"/>
        <item x="19"/>
        <item x="22"/>
        <item x="2"/>
        <item x="8"/>
        <item x="7"/>
        <item x="20"/>
        <item x="5"/>
        <item x="1"/>
        <item x="6"/>
        <item x="26"/>
        <item x="10"/>
        <item x="25"/>
        <item x="3"/>
        <item x="28"/>
        <item t="default"/>
      </items>
    </pivotField>
  </pivotFields>
  <rowFields count="1">
    <field x="2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总金额（含税）_x000a_（签证费用+[{签证服务费+其他杂费含服务费}含税6%]）" fld="14" baseField="0" baseItem="0"/>
    <dataField name="求和项:政府费用+签证中心费用合计_x000a_（以信用卡刷卡人民币记录为准）" fld="8" baseField="0" baseItem="0"/>
  </dataFields>
  <formats count="6">
    <format dxfId="9">
      <pivotArea field="20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field="20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">
      <pivotArea field="20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AD12FE-A46B-344E-8975-E3A35106C696}" name="数据透视表14" cacheId="1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2:D33" firstHeaderRow="0" firstDataRow="1" firstDataCol="1"/>
  <pivotFields count="7">
    <pivotField dataField="1" showAll="0"/>
    <pivotField dataField="1" showAll="0">
      <items count="28">
        <item x="22"/>
        <item x="13"/>
        <item x="21"/>
        <item x="15"/>
        <item x="14"/>
        <item x="16"/>
        <item x="24"/>
        <item x="0"/>
        <item x="23"/>
        <item x="4"/>
        <item x="19"/>
        <item x="20"/>
        <item x="2"/>
        <item x="18"/>
        <item x="17"/>
        <item x="10"/>
        <item x="8"/>
        <item x="7"/>
        <item x="11"/>
        <item x="12"/>
        <item x="1"/>
        <item x="9"/>
        <item x="6"/>
        <item x="5"/>
        <item x="3"/>
        <item x="25"/>
        <item x="26"/>
        <item t="default"/>
      </items>
    </pivotField>
    <pivotField dataField="1" showAll="0">
      <items count="56">
        <item x="49"/>
        <item x="30"/>
        <item x="48"/>
        <item x="32"/>
        <item x="31"/>
        <item x="33"/>
        <item x="51"/>
        <item x="0"/>
        <item x="50"/>
        <item x="4"/>
        <item x="9"/>
        <item x="15"/>
        <item x="6"/>
        <item x="16"/>
        <item x="5"/>
        <item x="17"/>
        <item x="18"/>
        <item x="19"/>
        <item x="14"/>
        <item x="7"/>
        <item x="8"/>
        <item x="13"/>
        <item x="35"/>
        <item x="10"/>
        <item x="12"/>
        <item x="11"/>
        <item x="21"/>
        <item x="44"/>
        <item x="52"/>
        <item x="20"/>
        <item x="40"/>
        <item x="42"/>
        <item x="45"/>
        <item x="43"/>
        <item x="46"/>
        <item x="47"/>
        <item x="2"/>
        <item x="37"/>
        <item x="38"/>
        <item x="34"/>
        <item x="41"/>
        <item x="27"/>
        <item x="25"/>
        <item x="24"/>
        <item x="28"/>
        <item x="29"/>
        <item x="1"/>
        <item x="26"/>
        <item x="23"/>
        <item x="36"/>
        <item x="39"/>
        <item x="22"/>
        <item x="3"/>
        <item x="53"/>
        <item x="54"/>
        <item t="default"/>
      </items>
    </pivotField>
    <pivotField showAll="0"/>
    <pivotField showAll="0"/>
    <pivotField showAll="0"/>
    <pivotField axis="axisRow" showAll="0">
      <items count="33">
        <item m="1" x="30"/>
        <item x="16"/>
        <item x="27"/>
        <item x="18"/>
        <item x="0"/>
        <item x="14"/>
        <item x="12"/>
        <item x="11"/>
        <item x="21"/>
        <item x="24"/>
        <item x="17"/>
        <item x="23"/>
        <item x="13"/>
        <item x="4"/>
        <item x="15"/>
        <item x="9"/>
        <item x="19"/>
        <item x="22"/>
        <item x="2"/>
        <item x="8"/>
        <item x="7"/>
        <item x="20"/>
        <item x="5"/>
        <item x="1"/>
        <item x="6"/>
        <item x="26"/>
        <item x="10"/>
        <item x="25"/>
        <item x="3"/>
        <item x="28"/>
        <item m="1" x="31"/>
        <item x="29"/>
        <item t="default"/>
      </items>
    </pivotField>
  </pivotFields>
  <rowFields count="1">
    <field x="6"/>
  </rowFields>
  <rowItems count="31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求和项:总金额（含税）_x000a_（签证费用+[{签证服务费+其他杂费含服务费}含税6%]）" fld="0" baseField="0" baseItem="0"/>
    <dataField name="求和项:可抵扣税额_x000a_（开专票的情况下，票面的税额）" fld="1" baseField="0" baseItem="0"/>
    <dataField name="求和项:不可抵扣金额_x000a_（总金额-可抵扣税额）" fld="2" baseField="0" baseItem="0"/>
  </dataFields>
  <formats count="4">
    <format dxfId="3">
      <pivotArea field="6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collapsedLevelsAreSubtotals="1" fieldPosition="0">
        <references count="1">
          <reference field="6" count="1">
            <x v="31"/>
          </reference>
        </references>
      </pivotArea>
    </format>
    <format dxfId="0">
      <pivotArea collapsedLevelsAreSubtotals="1" fieldPosition="0">
        <references count="1">
          <reference field="6" count="1">
            <x v="3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B273D-6EE5-284E-A88A-7C834365458A}">
  <sheetPr>
    <outlinePr summaryBelow="0" summaryRight="0"/>
  </sheetPr>
  <dimension ref="A1:U152"/>
  <sheetViews>
    <sheetView workbookViewId="0">
      <selection activeCell="B5" sqref="B5"/>
    </sheetView>
  </sheetViews>
  <sheetFormatPr defaultColWidth="14" defaultRowHeight="13.2" x14ac:dyDescent="0.25"/>
  <cols>
    <col min="1" max="1" width="6" customWidth="1"/>
    <col min="2" max="2" width="11" customWidth="1"/>
    <col min="3" max="3" width="27" customWidth="1"/>
    <col min="4" max="6" width="9" customWidth="1"/>
    <col min="7" max="7" width="10" customWidth="1"/>
    <col min="8" max="8" width="11" customWidth="1"/>
    <col min="9" max="9" width="12" customWidth="1"/>
    <col min="10" max="10" width="25" customWidth="1"/>
    <col min="11" max="11" width="17" customWidth="1"/>
    <col min="12" max="12" width="22" customWidth="1"/>
    <col min="13" max="13" width="42" customWidth="1"/>
    <col min="14" max="14" width="19" customWidth="1"/>
    <col min="15" max="15" width="36" customWidth="1"/>
    <col min="16" max="16" width="47" customWidth="1"/>
    <col min="17" max="17" width="28" customWidth="1"/>
    <col min="18" max="18" width="22" customWidth="1"/>
    <col min="19" max="19" width="10" customWidth="1"/>
    <col min="20" max="20" width="7" customWidth="1"/>
  </cols>
  <sheetData>
    <row r="1" spans="1:21" x14ac:dyDescent="0.25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  <c r="G1" s="4" t="s">
        <v>8</v>
      </c>
      <c r="H1" s="4" t="s">
        <v>9</v>
      </c>
      <c r="I1" s="4" t="s">
        <v>10</v>
      </c>
      <c r="J1" s="2" t="s">
        <v>11</v>
      </c>
      <c r="K1" s="8" t="s">
        <v>12</v>
      </c>
      <c r="L1" s="6" t="s">
        <v>13</v>
      </c>
      <c r="M1" s="6" t="s">
        <v>14</v>
      </c>
      <c r="N1" s="3" t="s">
        <v>15</v>
      </c>
      <c r="O1" s="9" t="s">
        <v>16</v>
      </c>
      <c r="P1" s="7" t="s">
        <v>17</v>
      </c>
      <c r="Q1" s="5" t="s">
        <v>18</v>
      </c>
      <c r="R1" s="5" t="s">
        <v>19</v>
      </c>
      <c r="S1" s="4" t="s">
        <v>20</v>
      </c>
      <c r="T1" s="4" t="s">
        <v>21</v>
      </c>
    </row>
    <row r="2" spans="1:21" ht="94.95" customHeight="1" x14ac:dyDescent="0.25">
      <c r="A2" s="10">
        <v>1</v>
      </c>
      <c r="B2" s="10" t="s">
        <v>0</v>
      </c>
      <c r="C2" s="10" t="s">
        <v>22</v>
      </c>
      <c r="D2" s="10" t="s">
        <v>23</v>
      </c>
      <c r="E2" s="10" t="s">
        <v>24</v>
      </c>
      <c r="F2" s="10" t="s">
        <v>25</v>
      </c>
      <c r="G2" s="10" t="s">
        <v>24</v>
      </c>
      <c r="H2" s="10" t="s">
        <v>26</v>
      </c>
      <c r="I2" s="10" t="s">
        <v>27</v>
      </c>
      <c r="J2" s="11">
        <v>160</v>
      </c>
      <c r="K2" s="11">
        <v>140</v>
      </c>
      <c r="L2" s="11">
        <v>580</v>
      </c>
      <c r="M2" s="10" t="s">
        <v>28</v>
      </c>
      <c r="N2" s="11">
        <f>L2*1.06</f>
        <v>614.79999999999995</v>
      </c>
      <c r="O2" s="11">
        <f>J2+K2+N2</f>
        <v>914.8</v>
      </c>
      <c r="P2" s="11">
        <f>J2+(K2+N2)*1.06</f>
        <v>960.09</v>
      </c>
      <c r="Q2" s="11">
        <f>(N2+K2)*0.06</f>
        <v>45.29</v>
      </c>
      <c r="R2" s="11">
        <f>P2-Q2</f>
        <v>914.8</v>
      </c>
      <c r="S2" s="10" t="s">
        <v>29</v>
      </c>
      <c r="T2" s="10" t="s">
        <v>30</v>
      </c>
      <c r="U2" s="12"/>
    </row>
    <row r="3" spans="1:21" ht="25.2" x14ac:dyDescent="0.25">
      <c r="A3" s="15">
        <v>2</v>
      </c>
      <c r="B3" s="13" t="s">
        <v>1</v>
      </c>
      <c r="C3" s="13" t="s">
        <v>31</v>
      </c>
      <c r="D3" s="13" t="s">
        <v>23</v>
      </c>
      <c r="E3" s="13" t="s">
        <v>32</v>
      </c>
      <c r="F3" s="13" t="s">
        <v>25</v>
      </c>
      <c r="G3" s="13" t="s">
        <v>32</v>
      </c>
      <c r="H3" s="13" t="s">
        <v>33</v>
      </c>
      <c r="I3" s="13" t="s">
        <v>34</v>
      </c>
      <c r="J3" s="14">
        <v>910</v>
      </c>
      <c r="K3" s="14">
        <v>150</v>
      </c>
      <c r="L3" s="14">
        <v>15</v>
      </c>
      <c r="M3" s="15" t="s">
        <v>35</v>
      </c>
      <c r="N3" s="11">
        <f>L3*1.06</f>
        <v>15.9</v>
      </c>
      <c r="O3" s="14">
        <f>J3+K3+N3</f>
        <v>1075.9000000000001</v>
      </c>
      <c r="P3" s="14">
        <f>J3+(K3+N3)*1.06</f>
        <v>1085.8499999999999</v>
      </c>
      <c r="Q3" s="14">
        <f>(N3+K3)*0.06</f>
        <v>9.9499999999999993</v>
      </c>
      <c r="R3" s="14">
        <f>P3-Q3</f>
        <v>1075.9000000000001</v>
      </c>
      <c r="S3" s="10" t="s">
        <v>29</v>
      </c>
      <c r="T3" s="10" t="s">
        <v>30</v>
      </c>
      <c r="U3" s="1"/>
    </row>
    <row r="4" spans="1:21" x14ac:dyDescent="0.25">
      <c r="A4" s="60" t="s">
        <v>36</v>
      </c>
      <c r="B4" s="60"/>
      <c r="C4" s="60"/>
      <c r="D4" s="60"/>
      <c r="E4" s="60"/>
      <c r="F4" s="60"/>
      <c r="G4" s="60"/>
      <c r="H4" s="60"/>
      <c r="I4" s="60"/>
      <c r="J4" s="16">
        <f>J2+J3</f>
        <v>1070</v>
      </c>
      <c r="K4" s="16">
        <f>K2+K3</f>
        <v>290</v>
      </c>
      <c r="L4" s="16">
        <f>L2+L3</f>
        <v>595</v>
      </c>
      <c r="M4" s="17"/>
      <c r="N4" s="16">
        <f>N2+N3</f>
        <v>630.70000000000005</v>
      </c>
      <c r="O4" s="16">
        <f>O2+O3</f>
        <v>1990.7</v>
      </c>
      <c r="P4" s="16">
        <f>P2+P3</f>
        <v>2045.94</v>
      </c>
      <c r="Q4" s="16">
        <f>Q2+Q3</f>
        <v>55.24</v>
      </c>
      <c r="R4" s="16">
        <f>R2+R3</f>
        <v>1990.7</v>
      </c>
      <c r="S4" s="17"/>
      <c r="T4" s="17"/>
      <c r="U4" s="18"/>
    </row>
    <row r="5" spans="1:2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</row>
    <row r="28" spans="1:2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</row>
    <row r="31" spans="1:20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0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0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0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0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0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</row>
    <row r="41" spans="1:2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</row>
    <row r="42" spans="1:2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</row>
    <row r="43" spans="1:2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</row>
    <row r="44" spans="1:2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</row>
    <row r="45" spans="1:2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</row>
    <row r="46" spans="1:2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</row>
    <row r="47" spans="1:2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2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  <row r="50" spans="1:2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</row>
    <row r="52" spans="1:2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</row>
    <row r="53" spans="1:2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</row>
    <row r="54" spans="1:2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</row>
    <row r="55" spans="1:2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</row>
    <row r="56" spans="1:2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</row>
    <row r="57" spans="1:2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</row>
    <row r="58" spans="1:2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</row>
    <row r="59" spans="1:2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</row>
    <row r="60" spans="1:2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</row>
    <row r="61" spans="1:2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</row>
    <row r="62" spans="1:2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</row>
    <row r="63" spans="1:2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</row>
    <row r="64" spans="1:2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</row>
    <row r="65" spans="1:2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</row>
    <row r="66" spans="1:2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</row>
    <row r="67" spans="1:2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</row>
    <row r="68" spans="1:2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1:2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1:2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</row>
    <row r="73" spans="1:2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</row>
    <row r="74" spans="1:2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</row>
    <row r="75" spans="1:2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</sheetData>
  <mergeCells count="1">
    <mergeCell ref="A4:I4"/>
  </mergeCells>
  <phoneticPr fontId="45" type="noConversion"/>
  <dataValidations count="2">
    <dataValidation type="list" allowBlank="1" showErrorMessage="1" sqref="H2:H3" xr:uid="{00000000-0002-0000-0000-000000000000}">
      <formula1>"商务,旅游,包签,转移签,翻译,照片,落地签"</formula1>
    </dataValidation>
    <dataValidation type="list" allowBlank="1" showErrorMessage="1" sqref="I2:I3" xr:uid="{00000000-0002-0000-0000-000001000000}">
      <formula1>"已出签,已送签,受理中,已完成,已预约"</formula1>
    </dataValidation>
  </dataValidations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DCA7-07CE-F146-B654-C4CFB758DDEC}">
  <sheetPr>
    <outlinePr summaryBelow="0" summaryRight="0"/>
  </sheetPr>
  <dimension ref="A1:V253"/>
  <sheetViews>
    <sheetView topLeftCell="P234" zoomScale="125" workbookViewId="0">
      <selection activeCell="I9" sqref="I9"/>
    </sheetView>
  </sheetViews>
  <sheetFormatPr defaultColWidth="14" defaultRowHeight="13.2" x14ac:dyDescent="0.25"/>
  <cols>
    <col min="1" max="1" width="6" customWidth="1"/>
    <col min="2" max="2" width="26" customWidth="1"/>
    <col min="3" max="3" width="28" customWidth="1"/>
    <col min="4" max="4" width="9" customWidth="1"/>
    <col min="5" max="5" width="12" customWidth="1"/>
    <col min="6" max="6" width="13" customWidth="1"/>
    <col min="7" max="7" width="12" customWidth="1"/>
    <col min="8" max="8" width="13" customWidth="1"/>
    <col min="9" max="10" width="19" customWidth="1"/>
    <col min="11" max="11" width="26" customWidth="1"/>
    <col min="12" max="12" width="35" customWidth="1"/>
    <col min="13" max="13" width="17" customWidth="1"/>
    <col min="14" max="14" width="24" customWidth="1"/>
    <col min="15" max="15" width="33" customWidth="1"/>
    <col min="16" max="17" width="30" customWidth="1"/>
    <col min="18" max="18" width="12" customWidth="1"/>
    <col min="19" max="19" width="7" customWidth="1"/>
    <col min="21" max="22" width="19.44140625" customWidth="1"/>
  </cols>
  <sheetData>
    <row r="1" spans="1:22" ht="51" thickBot="1" x14ac:dyDescent="0.3">
      <c r="A1" s="19" t="s">
        <v>2</v>
      </c>
      <c r="B1" s="19" t="s">
        <v>3</v>
      </c>
      <c r="C1" s="45" t="s">
        <v>4</v>
      </c>
      <c r="D1" s="19" t="s">
        <v>5</v>
      </c>
      <c r="E1" s="19" t="s">
        <v>7</v>
      </c>
      <c r="F1" s="19" t="s">
        <v>8</v>
      </c>
      <c r="G1" s="19" t="s">
        <v>9</v>
      </c>
      <c r="H1" s="19" t="s">
        <v>10</v>
      </c>
      <c r="I1" s="36" t="s">
        <v>11</v>
      </c>
      <c r="J1" s="29" t="s">
        <v>12</v>
      </c>
      <c r="K1" s="27" t="s">
        <v>13</v>
      </c>
      <c r="L1" s="27" t="s">
        <v>14</v>
      </c>
      <c r="M1" s="21" t="s">
        <v>15</v>
      </c>
      <c r="N1" s="26" t="s">
        <v>16</v>
      </c>
      <c r="O1" s="28" t="s">
        <v>17</v>
      </c>
      <c r="P1" s="35" t="s">
        <v>37</v>
      </c>
      <c r="Q1" s="22" t="s">
        <v>38</v>
      </c>
      <c r="R1" s="19" t="s">
        <v>20</v>
      </c>
      <c r="S1" s="19" t="s">
        <v>21</v>
      </c>
      <c r="T1" t="s">
        <v>557</v>
      </c>
      <c r="U1" t="s">
        <v>896</v>
      </c>
      <c r="V1" t="s">
        <v>558</v>
      </c>
    </row>
    <row r="2" spans="1:22" x14ac:dyDescent="0.25">
      <c r="A2" s="23">
        <v>1</v>
      </c>
      <c r="B2" s="25" t="s">
        <v>128</v>
      </c>
      <c r="C2" s="42" t="s">
        <v>129</v>
      </c>
      <c r="D2" s="23" t="s">
        <v>23</v>
      </c>
      <c r="E2" s="23" t="s">
        <v>25</v>
      </c>
      <c r="F2" s="23" t="s">
        <v>78</v>
      </c>
      <c r="G2" s="23" t="s">
        <v>26</v>
      </c>
      <c r="H2" s="23" t="s">
        <v>34</v>
      </c>
      <c r="I2" s="23">
        <v>0</v>
      </c>
      <c r="J2" s="24">
        <v>100</v>
      </c>
      <c r="K2" s="24">
        <v>0</v>
      </c>
      <c r="L2" s="23"/>
      <c r="M2" s="14">
        <f t="shared" ref="M2:M65" si="0">K2*1.06</f>
        <v>0</v>
      </c>
      <c r="N2" s="14">
        <f t="shared" ref="N2:N65" si="1">I2+J2+M2</f>
        <v>100</v>
      </c>
      <c r="O2" s="14">
        <f t="shared" ref="O2:O65" si="2">I2+(J2+M2)*1.06</f>
        <v>106</v>
      </c>
      <c r="P2" s="34">
        <f t="shared" ref="P2:P65" si="3">(M2+J2)*0.06</f>
        <v>6</v>
      </c>
      <c r="Q2" s="14">
        <f t="shared" ref="Q2:Q65" si="4">O2-P2</f>
        <v>100</v>
      </c>
      <c r="R2" s="14" t="s">
        <v>29</v>
      </c>
      <c r="S2" s="13" t="s">
        <v>30</v>
      </c>
      <c r="T2" t="s">
        <v>559</v>
      </c>
      <c r="U2" t="s">
        <v>560</v>
      </c>
      <c r="V2" t="s">
        <v>561</v>
      </c>
    </row>
    <row r="3" spans="1:22" x14ac:dyDescent="0.25">
      <c r="A3" s="23">
        <v>2</v>
      </c>
      <c r="B3" s="25" t="s">
        <v>130</v>
      </c>
      <c r="C3" s="42" t="s">
        <v>694</v>
      </c>
      <c r="D3" s="23" t="s">
        <v>23</v>
      </c>
      <c r="E3" s="23" t="s">
        <v>58</v>
      </c>
      <c r="F3" s="23" t="s">
        <v>46</v>
      </c>
      <c r="G3" s="23" t="s">
        <v>26</v>
      </c>
      <c r="H3" s="23" t="s">
        <v>34</v>
      </c>
      <c r="I3" s="24">
        <v>1152</v>
      </c>
      <c r="J3" s="24">
        <v>300</v>
      </c>
      <c r="K3" s="24">
        <v>1300</v>
      </c>
      <c r="L3" s="23" t="s">
        <v>131</v>
      </c>
      <c r="M3" s="14">
        <f t="shared" si="0"/>
        <v>1378</v>
      </c>
      <c r="N3" s="14">
        <f t="shared" si="1"/>
        <v>2830</v>
      </c>
      <c r="O3" s="14">
        <f t="shared" si="2"/>
        <v>2930.68</v>
      </c>
      <c r="P3" s="34">
        <f t="shared" si="3"/>
        <v>100.68</v>
      </c>
      <c r="Q3" s="14">
        <f t="shared" si="4"/>
        <v>2830</v>
      </c>
      <c r="R3" s="14" t="s">
        <v>29</v>
      </c>
      <c r="S3" s="13" t="s">
        <v>30</v>
      </c>
      <c r="T3" t="s">
        <v>562</v>
      </c>
      <c r="U3" t="s">
        <v>563</v>
      </c>
      <c r="V3" t="s">
        <v>564</v>
      </c>
    </row>
    <row r="4" spans="1:22" x14ac:dyDescent="0.25">
      <c r="A4" s="23">
        <v>3</v>
      </c>
      <c r="B4" s="31" t="s">
        <v>132</v>
      </c>
      <c r="C4" s="42" t="s">
        <v>133</v>
      </c>
      <c r="D4" s="23" t="s">
        <v>23</v>
      </c>
      <c r="E4" s="23" t="s">
        <v>58</v>
      </c>
      <c r="F4" s="23" t="s">
        <v>46</v>
      </c>
      <c r="G4" s="23" t="s">
        <v>26</v>
      </c>
      <c r="H4" s="23" t="s">
        <v>34</v>
      </c>
      <c r="I4" s="24">
        <v>1152</v>
      </c>
      <c r="J4" s="24">
        <v>300</v>
      </c>
      <c r="K4" s="24">
        <v>0</v>
      </c>
      <c r="L4" s="23" t="s">
        <v>134</v>
      </c>
      <c r="M4" s="14">
        <f t="shared" si="0"/>
        <v>0</v>
      </c>
      <c r="N4" s="14">
        <f t="shared" si="1"/>
        <v>1452</v>
      </c>
      <c r="O4" s="14">
        <f t="shared" si="2"/>
        <v>1470</v>
      </c>
      <c r="P4" s="34">
        <f t="shared" si="3"/>
        <v>18</v>
      </c>
      <c r="Q4" s="14">
        <f t="shared" si="4"/>
        <v>1452</v>
      </c>
      <c r="R4" s="14" t="s">
        <v>29</v>
      </c>
      <c r="S4" s="13" t="s">
        <v>30</v>
      </c>
      <c r="T4" t="s">
        <v>565</v>
      </c>
      <c r="U4" t="s">
        <v>566</v>
      </c>
      <c r="V4" t="s">
        <v>564</v>
      </c>
    </row>
    <row r="5" spans="1:22" x14ac:dyDescent="0.25">
      <c r="A5" s="23">
        <v>4</v>
      </c>
      <c r="B5" s="25" t="s">
        <v>135</v>
      </c>
      <c r="C5" s="42" t="s">
        <v>136</v>
      </c>
      <c r="D5" s="23" t="s">
        <v>23</v>
      </c>
      <c r="E5" s="23" t="s">
        <v>58</v>
      </c>
      <c r="F5" s="23" t="s">
        <v>46</v>
      </c>
      <c r="G5" s="23" t="s">
        <v>26</v>
      </c>
      <c r="H5" s="23" t="s">
        <v>34</v>
      </c>
      <c r="I5" s="24">
        <v>1152</v>
      </c>
      <c r="J5" s="24">
        <v>300</v>
      </c>
      <c r="K5" s="24">
        <v>1300</v>
      </c>
      <c r="L5" s="23" t="s">
        <v>137</v>
      </c>
      <c r="M5" s="14">
        <f t="shared" si="0"/>
        <v>1378</v>
      </c>
      <c r="N5" s="14">
        <f t="shared" si="1"/>
        <v>2830</v>
      </c>
      <c r="O5" s="14">
        <f t="shared" si="2"/>
        <v>2930.68</v>
      </c>
      <c r="P5" s="34">
        <f t="shared" si="3"/>
        <v>100.68</v>
      </c>
      <c r="Q5" s="14">
        <f t="shared" si="4"/>
        <v>2830</v>
      </c>
      <c r="R5" s="14" t="s">
        <v>29</v>
      </c>
      <c r="S5" s="13" t="s">
        <v>30</v>
      </c>
      <c r="T5" t="s">
        <v>567</v>
      </c>
      <c r="U5" t="s">
        <v>568</v>
      </c>
      <c r="V5" t="s">
        <v>564</v>
      </c>
    </row>
    <row r="6" spans="1:22" x14ac:dyDescent="0.25">
      <c r="A6" s="23">
        <v>5</v>
      </c>
      <c r="B6" s="25" t="s">
        <v>138</v>
      </c>
      <c r="C6" s="42" t="s">
        <v>139</v>
      </c>
      <c r="D6" s="23" t="s">
        <v>23</v>
      </c>
      <c r="E6" s="23" t="s">
        <v>25</v>
      </c>
      <c r="F6" s="23" t="s">
        <v>39</v>
      </c>
      <c r="G6" s="23" t="s">
        <v>26</v>
      </c>
      <c r="H6" s="23" t="s">
        <v>34</v>
      </c>
      <c r="I6" s="24">
        <v>909</v>
      </c>
      <c r="J6" s="24">
        <v>400</v>
      </c>
      <c r="K6" s="24">
        <v>2365</v>
      </c>
      <c r="L6" s="23" t="s">
        <v>140</v>
      </c>
      <c r="M6" s="14">
        <f t="shared" si="0"/>
        <v>2506.9</v>
      </c>
      <c r="N6" s="14">
        <f t="shared" si="1"/>
        <v>3815.9</v>
      </c>
      <c r="O6" s="14">
        <f t="shared" si="2"/>
        <v>3990.31</v>
      </c>
      <c r="P6" s="34">
        <f t="shared" si="3"/>
        <v>174.41</v>
      </c>
      <c r="Q6" s="14">
        <f t="shared" si="4"/>
        <v>3815.9</v>
      </c>
      <c r="R6" s="14" t="s">
        <v>29</v>
      </c>
      <c r="S6" s="13" t="s">
        <v>30</v>
      </c>
      <c r="T6" t="s">
        <v>569</v>
      </c>
      <c r="U6" t="s">
        <v>570</v>
      </c>
      <c r="V6" t="s">
        <v>571</v>
      </c>
    </row>
    <row r="7" spans="1:22" ht="13.8" x14ac:dyDescent="0.25">
      <c r="A7" s="23">
        <v>6</v>
      </c>
      <c r="B7" s="37" t="s">
        <v>141</v>
      </c>
      <c r="C7" s="42" t="s">
        <v>695</v>
      </c>
      <c r="D7" s="23" t="s">
        <v>23</v>
      </c>
      <c r="E7" s="23" t="s">
        <v>25</v>
      </c>
      <c r="F7" s="23" t="s">
        <v>105</v>
      </c>
      <c r="G7" s="23" t="s">
        <v>26</v>
      </c>
      <c r="H7" s="23" t="s">
        <v>34</v>
      </c>
      <c r="I7" s="23">
        <v>0</v>
      </c>
      <c r="J7" s="24">
        <v>100</v>
      </c>
      <c r="K7" s="24">
        <v>0</v>
      </c>
      <c r="L7" s="23"/>
      <c r="M7" s="14">
        <f t="shared" si="0"/>
        <v>0</v>
      </c>
      <c r="N7" s="14">
        <f t="shared" si="1"/>
        <v>100</v>
      </c>
      <c r="O7" s="14">
        <f t="shared" si="2"/>
        <v>106</v>
      </c>
      <c r="P7" s="34">
        <f t="shared" si="3"/>
        <v>6</v>
      </c>
      <c r="Q7" s="14">
        <f t="shared" si="4"/>
        <v>100</v>
      </c>
      <c r="R7" s="14" t="s">
        <v>29</v>
      </c>
      <c r="S7" s="13" t="s">
        <v>30</v>
      </c>
      <c r="T7" t="s">
        <v>572</v>
      </c>
      <c r="U7" t="s">
        <v>560</v>
      </c>
      <c r="V7" t="s">
        <v>573</v>
      </c>
    </row>
    <row r="8" spans="1:22" x14ac:dyDescent="0.25">
      <c r="A8" s="23">
        <v>7</v>
      </c>
      <c r="B8" s="25" t="s">
        <v>142</v>
      </c>
      <c r="C8" s="42" t="s">
        <v>143</v>
      </c>
      <c r="D8" s="23" t="s">
        <v>23</v>
      </c>
      <c r="E8" s="23" t="s">
        <v>25</v>
      </c>
      <c r="F8" s="23" t="s">
        <v>105</v>
      </c>
      <c r="G8" s="23" t="s">
        <v>26</v>
      </c>
      <c r="H8" s="23" t="s">
        <v>34</v>
      </c>
      <c r="I8" s="23">
        <v>245.15</v>
      </c>
      <c r="J8" s="24">
        <v>100</v>
      </c>
      <c r="K8" s="24">
        <v>0</v>
      </c>
      <c r="L8" s="23"/>
      <c r="M8" s="14">
        <f t="shared" si="0"/>
        <v>0</v>
      </c>
      <c r="N8" s="14">
        <f t="shared" si="1"/>
        <v>345.15</v>
      </c>
      <c r="O8" s="14">
        <f t="shared" si="2"/>
        <v>351.15</v>
      </c>
      <c r="P8" s="34">
        <f t="shared" si="3"/>
        <v>6</v>
      </c>
      <c r="Q8" s="14">
        <f t="shared" si="4"/>
        <v>345.15</v>
      </c>
      <c r="R8" s="14" t="s">
        <v>29</v>
      </c>
      <c r="S8" s="13" t="s">
        <v>30</v>
      </c>
      <c r="T8" t="s">
        <v>574</v>
      </c>
      <c r="U8" t="s">
        <v>570</v>
      </c>
      <c r="V8" t="s">
        <v>561</v>
      </c>
    </row>
    <row r="9" spans="1:22" x14ac:dyDescent="0.25">
      <c r="A9" s="23">
        <v>8</v>
      </c>
      <c r="B9" s="25" t="s">
        <v>64</v>
      </c>
      <c r="C9" s="42" t="s">
        <v>144</v>
      </c>
      <c r="D9" s="23" t="s">
        <v>23</v>
      </c>
      <c r="E9" s="23" t="s">
        <v>25</v>
      </c>
      <c r="F9" s="23" t="s">
        <v>105</v>
      </c>
      <c r="G9" s="23" t="s">
        <v>26</v>
      </c>
      <c r="H9" s="23" t="s">
        <v>34</v>
      </c>
      <c r="I9" s="23">
        <v>245.15</v>
      </c>
      <c r="J9" s="24">
        <v>100</v>
      </c>
      <c r="K9" s="24">
        <v>0</v>
      </c>
      <c r="L9" s="23"/>
      <c r="M9" s="14">
        <f t="shared" si="0"/>
        <v>0</v>
      </c>
      <c r="N9" s="14">
        <f t="shared" si="1"/>
        <v>345.15</v>
      </c>
      <c r="O9" s="14">
        <f t="shared" si="2"/>
        <v>351.15</v>
      </c>
      <c r="P9" s="34">
        <f t="shared" si="3"/>
        <v>6</v>
      </c>
      <c r="Q9" s="14">
        <f t="shared" si="4"/>
        <v>345.15</v>
      </c>
      <c r="R9" s="14" t="s">
        <v>29</v>
      </c>
      <c r="S9" s="13" t="s">
        <v>30</v>
      </c>
      <c r="T9" t="s">
        <v>575</v>
      </c>
      <c r="U9" t="s">
        <v>576</v>
      </c>
      <c r="V9" t="s">
        <v>561</v>
      </c>
    </row>
    <row r="10" spans="1:22" x14ac:dyDescent="0.25">
      <c r="A10" s="23">
        <v>9</v>
      </c>
      <c r="B10" s="25" t="s">
        <v>145</v>
      </c>
      <c r="C10" s="42" t="s">
        <v>146</v>
      </c>
      <c r="D10" s="23" t="s">
        <v>23</v>
      </c>
      <c r="E10" s="23" t="s">
        <v>25</v>
      </c>
      <c r="F10" s="23" t="s">
        <v>105</v>
      </c>
      <c r="G10" s="23" t="s">
        <v>26</v>
      </c>
      <c r="H10" s="23" t="s">
        <v>34</v>
      </c>
      <c r="I10" s="23">
        <v>245.15</v>
      </c>
      <c r="J10" s="24">
        <v>100</v>
      </c>
      <c r="K10" s="24">
        <v>0</v>
      </c>
      <c r="L10" s="23"/>
      <c r="M10" s="14">
        <f t="shared" si="0"/>
        <v>0</v>
      </c>
      <c r="N10" s="14">
        <f t="shared" si="1"/>
        <v>345.15</v>
      </c>
      <c r="O10" s="14">
        <f t="shared" si="2"/>
        <v>351.15</v>
      </c>
      <c r="P10" s="34">
        <f t="shared" si="3"/>
        <v>6</v>
      </c>
      <c r="Q10" s="14">
        <f t="shared" si="4"/>
        <v>345.15</v>
      </c>
      <c r="R10" s="14" t="s">
        <v>29</v>
      </c>
      <c r="S10" s="13" t="s">
        <v>30</v>
      </c>
      <c r="T10" t="s">
        <v>577</v>
      </c>
      <c r="U10" t="s">
        <v>578</v>
      </c>
      <c r="V10" t="s">
        <v>561</v>
      </c>
    </row>
    <row r="11" spans="1:22" x14ac:dyDescent="0.25">
      <c r="A11" s="23">
        <v>10</v>
      </c>
      <c r="B11" s="25" t="s">
        <v>147</v>
      </c>
      <c r="C11" s="42" t="s">
        <v>148</v>
      </c>
      <c r="D11" s="23" t="s">
        <v>23</v>
      </c>
      <c r="E11" s="23" t="s">
        <v>25</v>
      </c>
      <c r="F11" s="23" t="s">
        <v>105</v>
      </c>
      <c r="G11" s="23" t="s">
        <v>26</v>
      </c>
      <c r="H11" s="23" t="s">
        <v>34</v>
      </c>
      <c r="I11" s="23">
        <v>245.15</v>
      </c>
      <c r="J11" s="24">
        <v>100</v>
      </c>
      <c r="K11" s="24">
        <v>0</v>
      </c>
      <c r="L11" s="23"/>
      <c r="M11" s="14">
        <f t="shared" si="0"/>
        <v>0</v>
      </c>
      <c r="N11" s="14">
        <f t="shared" si="1"/>
        <v>345.15</v>
      </c>
      <c r="O11" s="14">
        <f t="shared" si="2"/>
        <v>351.15</v>
      </c>
      <c r="P11" s="34">
        <f t="shared" si="3"/>
        <v>6</v>
      </c>
      <c r="Q11" s="14">
        <f t="shared" si="4"/>
        <v>345.15</v>
      </c>
      <c r="R11" s="14" t="s">
        <v>29</v>
      </c>
      <c r="S11" s="13" t="s">
        <v>30</v>
      </c>
      <c r="T11" t="s">
        <v>579</v>
      </c>
      <c r="U11" t="s">
        <v>578</v>
      </c>
      <c r="V11" t="s">
        <v>580</v>
      </c>
    </row>
    <row r="12" spans="1:22" x14ac:dyDescent="0.25">
      <c r="A12" s="23">
        <v>11</v>
      </c>
      <c r="B12" s="25" t="s">
        <v>149</v>
      </c>
      <c r="C12" s="42" t="s">
        <v>150</v>
      </c>
      <c r="D12" s="23" t="s">
        <v>23</v>
      </c>
      <c r="E12" s="23" t="s">
        <v>25</v>
      </c>
      <c r="F12" s="23" t="s">
        <v>105</v>
      </c>
      <c r="G12" s="23" t="s">
        <v>26</v>
      </c>
      <c r="H12" s="23" t="s">
        <v>34</v>
      </c>
      <c r="I12" s="23">
        <v>246.26</v>
      </c>
      <c r="J12" s="24">
        <v>100</v>
      </c>
      <c r="K12" s="24">
        <v>0</v>
      </c>
      <c r="L12" s="23"/>
      <c r="M12" s="14">
        <f t="shared" si="0"/>
        <v>0</v>
      </c>
      <c r="N12" s="14">
        <f t="shared" si="1"/>
        <v>346.26</v>
      </c>
      <c r="O12" s="14">
        <f t="shared" si="2"/>
        <v>352.26</v>
      </c>
      <c r="P12" s="34">
        <f t="shared" si="3"/>
        <v>6</v>
      </c>
      <c r="Q12" s="14">
        <f t="shared" si="4"/>
        <v>346.26</v>
      </c>
      <c r="R12" s="14" t="s">
        <v>29</v>
      </c>
      <c r="S12" s="13" t="s">
        <v>30</v>
      </c>
      <c r="T12" t="s">
        <v>581</v>
      </c>
      <c r="U12" t="s">
        <v>578</v>
      </c>
      <c r="V12" t="s">
        <v>582</v>
      </c>
    </row>
    <row r="13" spans="1:22" x14ac:dyDescent="0.25">
      <c r="A13" s="23">
        <v>12</v>
      </c>
      <c r="B13" s="25" t="s">
        <v>151</v>
      </c>
      <c r="C13" s="42" t="s">
        <v>696</v>
      </c>
      <c r="D13" s="23" t="s">
        <v>23</v>
      </c>
      <c r="E13" s="23" t="s">
        <v>25</v>
      </c>
      <c r="F13" s="23" t="s">
        <v>105</v>
      </c>
      <c r="G13" s="23" t="s">
        <v>26</v>
      </c>
      <c r="H13" s="23" t="s">
        <v>34</v>
      </c>
      <c r="I13" s="23">
        <v>245.15</v>
      </c>
      <c r="J13" s="24">
        <v>100</v>
      </c>
      <c r="K13" s="24">
        <v>0</v>
      </c>
      <c r="L13" s="23"/>
      <c r="M13" s="14">
        <f t="shared" si="0"/>
        <v>0</v>
      </c>
      <c r="N13" s="14">
        <f t="shared" si="1"/>
        <v>345.15</v>
      </c>
      <c r="O13" s="14">
        <f t="shared" si="2"/>
        <v>351.15</v>
      </c>
      <c r="P13" s="34">
        <f t="shared" si="3"/>
        <v>6</v>
      </c>
      <c r="Q13" s="14">
        <f t="shared" si="4"/>
        <v>345.15</v>
      </c>
      <c r="R13" s="14" t="s">
        <v>29</v>
      </c>
      <c r="S13" s="13" t="s">
        <v>30</v>
      </c>
      <c r="T13" t="s">
        <v>583</v>
      </c>
      <c r="U13" t="s">
        <v>584</v>
      </c>
      <c r="V13" t="s">
        <v>561</v>
      </c>
    </row>
    <row r="14" spans="1:22" x14ac:dyDescent="0.25">
      <c r="A14" s="23">
        <v>13</v>
      </c>
      <c r="B14" s="25" t="s">
        <v>152</v>
      </c>
      <c r="C14" s="42" t="s">
        <v>153</v>
      </c>
      <c r="D14" s="23" t="s">
        <v>23</v>
      </c>
      <c r="E14" s="23" t="s">
        <v>25</v>
      </c>
      <c r="F14" s="23" t="s">
        <v>105</v>
      </c>
      <c r="G14" s="23" t="s">
        <v>26</v>
      </c>
      <c r="H14" s="23" t="s">
        <v>34</v>
      </c>
      <c r="I14" s="23">
        <v>245.15</v>
      </c>
      <c r="J14" s="24">
        <v>100</v>
      </c>
      <c r="K14" s="24">
        <v>0</v>
      </c>
      <c r="L14" s="23"/>
      <c r="M14" s="14">
        <f t="shared" si="0"/>
        <v>0</v>
      </c>
      <c r="N14" s="14">
        <f t="shared" si="1"/>
        <v>345.15</v>
      </c>
      <c r="O14" s="14">
        <f t="shared" si="2"/>
        <v>351.15</v>
      </c>
      <c r="P14" s="34">
        <f t="shared" si="3"/>
        <v>6</v>
      </c>
      <c r="Q14" s="14">
        <f t="shared" si="4"/>
        <v>345.15</v>
      </c>
      <c r="R14" s="14" t="s">
        <v>29</v>
      </c>
      <c r="S14" s="13" t="s">
        <v>30</v>
      </c>
      <c r="T14" t="s">
        <v>585</v>
      </c>
      <c r="U14" t="s">
        <v>586</v>
      </c>
      <c r="V14" t="s">
        <v>582</v>
      </c>
    </row>
    <row r="15" spans="1:22" x14ac:dyDescent="0.25">
      <c r="A15" s="23">
        <v>14</v>
      </c>
      <c r="B15" s="25" t="s">
        <v>154</v>
      </c>
      <c r="C15" s="42" t="s">
        <v>155</v>
      </c>
      <c r="D15" s="23" t="s">
        <v>23</v>
      </c>
      <c r="E15" s="23" t="s">
        <v>25</v>
      </c>
      <c r="F15" s="23" t="s">
        <v>105</v>
      </c>
      <c r="G15" s="23" t="s">
        <v>26</v>
      </c>
      <c r="H15" s="23" t="s">
        <v>34</v>
      </c>
      <c r="I15" s="23">
        <v>245.15</v>
      </c>
      <c r="J15" s="24">
        <v>100</v>
      </c>
      <c r="K15" s="24">
        <v>0</v>
      </c>
      <c r="L15" s="23"/>
      <c r="M15" s="14">
        <f t="shared" si="0"/>
        <v>0</v>
      </c>
      <c r="N15" s="14">
        <f t="shared" si="1"/>
        <v>345.15</v>
      </c>
      <c r="O15" s="14">
        <f t="shared" si="2"/>
        <v>351.15</v>
      </c>
      <c r="P15" s="34">
        <f t="shared" si="3"/>
        <v>6</v>
      </c>
      <c r="Q15" s="14">
        <f t="shared" si="4"/>
        <v>345.15</v>
      </c>
      <c r="R15" s="14" t="s">
        <v>29</v>
      </c>
      <c r="S15" s="13" t="s">
        <v>30</v>
      </c>
      <c r="T15" t="s">
        <v>587</v>
      </c>
      <c r="U15" t="s">
        <v>563</v>
      </c>
      <c r="V15" t="s">
        <v>561</v>
      </c>
    </row>
    <row r="16" spans="1:22" x14ac:dyDescent="0.25">
      <c r="A16" s="23">
        <v>15</v>
      </c>
      <c r="B16" s="25" t="s">
        <v>156</v>
      </c>
      <c r="C16" s="42" t="s">
        <v>157</v>
      </c>
      <c r="D16" s="23" t="s">
        <v>23</v>
      </c>
      <c r="E16" s="23" t="s">
        <v>25</v>
      </c>
      <c r="F16" s="23" t="s">
        <v>105</v>
      </c>
      <c r="G16" s="23" t="s">
        <v>26</v>
      </c>
      <c r="H16" s="23" t="s">
        <v>34</v>
      </c>
      <c r="I16" s="23">
        <v>245.15</v>
      </c>
      <c r="J16" s="24">
        <v>100</v>
      </c>
      <c r="K16" s="24">
        <v>0</v>
      </c>
      <c r="L16" s="23"/>
      <c r="M16" s="14">
        <f t="shared" si="0"/>
        <v>0</v>
      </c>
      <c r="N16" s="14">
        <f t="shared" si="1"/>
        <v>345.15</v>
      </c>
      <c r="O16" s="14">
        <f t="shared" si="2"/>
        <v>351.15</v>
      </c>
      <c r="P16" s="34">
        <f t="shared" si="3"/>
        <v>6</v>
      </c>
      <c r="Q16" s="14">
        <f t="shared" si="4"/>
        <v>345.15</v>
      </c>
      <c r="R16" s="14" t="s">
        <v>29</v>
      </c>
      <c r="S16" s="13" t="s">
        <v>30</v>
      </c>
      <c r="T16" t="s">
        <v>588</v>
      </c>
      <c r="U16" t="s">
        <v>589</v>
      </c>
      <c r="V16" t="s">
        <v>561</v>
      </c>
    </row>
    <row r="17" spans="1:22" x14ac:dyDescent="0.25">
      <c r="A17" s="23">
        <v>16</v>
      </c>
      <c r="B17" s="25" t="s">
        <v>158</v>
      </c>
      <c r="C17" s="42" t="s">
        <v>159</v>
      </c>
      <c r="D17" s="23" t="s">
        <v>23</v>
      </c>
      <c r="E17" s="23" t="s">
        <v>25</v>
      </c>
      <c r="F17" s="23" t="s">
        <v>105</v>
      </c>
      <c r="G17" s="23" t="s">
        <v>26</v>
      </c>
      <c r="H17" s="23" t="s">
        <v>34</v>
      </c>
      <c r="I17" s="23">
        <v>245.15</v>
      </c>
      <c r="J17" s="24">
        <v>100</v>
      </c>
      <c r="K17" s="24">
        <v>0</v>
      </c>
      <c r="L17" s="23"/>
      <c r="M17" s="14">
        <f t="shared" si="0"/>
        <v>0</v>
      </c>
      <c r="N17" s="14">
        <f t="shared" si="1"/>
        <v>345.15</v>
      </c>
      <c r="O17" s="14">
        <f t="shared" si="2"/>
        <v>351.15</v>
      </c>
      <c r="P17" s="34">
        <f t="shared" si="3"/>
        <v>6</v>
      </c>
      <c r="Q17" s="14">
        <f t="shared" si="4"/>
        <v>345.15</v>
      </c>
      <c r="R17" s="14" t="s">
        <v>29</v>
      </c>
      <c r="S17" s="13" t="s">
        <v>30</v>
      </c>
      <c r="T17" t="s">
        <v>590</v>
      </c>
      <c r="U17" t="s">
        <v>568</v>
      </c>
      <c r="V17" t="s">
        <v>561</v>
      </c>
    </row>
    <row r="18" spans="1:22" x14ac:dyDescent="0.25">
      <c r="A18" s="23">
        <v>17</v>
      </c>
      <c r="B18" s="25" t="s">
        <v>55</v>
      </c>
      <c r="C18" s="42" t="s">
        <v>160</v>
      </c>
      <c r="D18" s="23" t="s">
        <v>23</v>
      </c>
      <c r="E18" s="23" t="s">
        <v>25</v>
      </c>
      <c r="F18" s="23" t="s">
        <v>105</v>
      </c>
      <c r="G18" s="23" t="s">
        <v>26</v>
      </c>
      <c r="H18" s="23" t="s">
        <v>34</v>
      </c>
      <c r="I18" s="23">
        <v>245.15</v>
      </c>
      <c r="J18" s="24">
        <v>100</v>
      </c>
      <c r="K18" s="24">
        <v>0</v>
      </c>
      <c r="L18" s="23"/>
      <c r="M18" s="14">
        <f t="shared" si="0"/>
        <v>0</v>
      </c>
      <c r="N18" s="14">
        <f t="shared" si="1"/>
        <v>345.15</v>
      </c>
      <c r="O18" s="14">
        <f t="shared" si="2"/>
        <v>351.15</v>
      </c>
      <c r="P18" s="34">
        <f t="shared" si="3"/>
        <v>6</v>
      </c>
      <c r="Q18" s="14">
        <f t="shared" si="4"/>
        <v>345.15</v>
      </c>
      <c r="R18" s="14" t="s">
        <v>29</v>
      </c>
      <c r="S18" s="13" t="s">
        <v>30</v>
      </c>
      <c r="T18" t="s">
        <v>591</v>
      </c>
      <c r="U18" t="s">
        <v>563</v>
      </c>
      <c r="V18" t="s">
        <v>592</v>
      </c>
    </row>
    <row r="19" spans="1:22" x14ac:dyDescent="0.25">
      <c r="A19" s="23">
        <v>18</v>
      </c>
      <c r="B19" s="25" t="s">
        <v>161</v>
      </c>
      <c r="C19" s="42" t="s">
        <v>162</v>
      </c>
      <c r="D19" s="23" t="s">
        <v>23</v>
      </c>
      <c r="E19" s="23" t="s">
        <v>25</v>
      </c>
      <c r="F19" s="23" t="s">
        <v>105</v>
      </c>
      <c r="G19" s="23" t="s">
        <v>26</v>
      </c>
      <c r="H19" s="23" t="s">
        <v>34</v>
      </c>
      <c r="I19" s="23">
        <v>245.15</v>
      </c>
      <c r="J19" s="24">
        <v>100</v>
      </c>
      <c r="K19" s="24">
        <v>0</v>
      </c>
      <c r="L19" s="23"/>
      <c r="M19" s="14">
        <f t="shared" si="0"/>
        <v>0</v>
      </c>
      <c r="N19" s="14">
        <f t="shared" si="1"/>
        <v>345.15</v>
      </c>
      <c r="O19" s="14">
        <f t="shared" si="2"/>
        <v>351.15</v>
      </c>
      <c r="P19" s="34">
        <f t="shared" si="3"/>
        <v>6</v>
      </c>
      <c r="Q19" s="14">
        <f t="shared" si="4"/>
        <v>345.15</v>
      </c>
      <c r="R19" s="14" t="s">
        <v>29</v>
      </c>
      <c r="S19" s="13" t="s">
        <v>30</v>
      </c>
      <c r="T19" t="s">
        <v>593</v>
      </c>
      <c r="U19" t="s">
        <v>560</v>
      </c>
      <c r="V19" t="s">
        <v>561</v>
      </c>
    </row>
    <row r="20" spans="1:22" x14ac:dyDescent="0.25">
      <c r="A20" s="23">
        <v>19</v>
      </c>
      <c r="B20" s="25" t="s">
        <v>163</v>
      </c>
      <c r="C20" s="42" t="s">
        <v>697</v>
      </c>
      <c r="D20" s="23" t="s">
        <v>23</v>
      </c>
      <c r="E20" s="23" t="s">
        <v>25</v>
      </c>
      <c r="F20" s="23" t="s">
        <v>105</v>
      </c>
      <c r="G20" s="23" t="s">
        <v>26</v>
      </c>
      <c r="H20" s="23" t="s">
        <v>34</v>
      </c>
      <c r="I20" s="23">
        <v>246.26</v>
      </c>
      <c r="J20" s="24">
        <v>100</v>
      </c>
      <c r="K20" s="24">
        <v>0</v>
      </c>
      <c r="L20" s="23"/>
      <c r="M20" s="14">
        <f t="shared" si="0"/>
        <v>0</v>
      </c>
      <c r="N20" s="14">
        <f t="shared" si="1"/>
        <v>346.26</v>
      </c>
      <c r="O20" s="14">
        <f t="shared" si="2"/>
        <v>352.26</v>
      </c>
      <c r="P20" s="34">
        <f t="shared" si="3"/>
        <v>6</v>
      </c>
      <c r="Q20" s="14">
        <f t="shared" si="4"/>
        <v>346.26</v>
      </c>
      <c r="R20" s="14" t="s">
        <v>29</v>
      </c>
      <c r="S20" s="13" t="s">
        <v>30</v>
      </c>
      <c r="T20" t="s">
        <v>594</v>
      </c>
      <c r="U20" t="s">
        <v>595</v>
      </c>
      <c r="V20" t="s">
        <v>561</v>
      </c>
    </row>
    <row r="21" spans="1:22" x14ac:dyDescent="0.25">
      <c r="A21" s="23">
        <v>20</v>
      </c>
      <c r="B21" s="25" t="s">
        <v>164</v>
      </c>
      <c r="C21" s="42" t="s">
        <v>165</v>
      </c>
      <c r="D21" s="23" t="s">
        <v>23</v>
      </c>
      <c r="E21" s="23" t="s">
        <v>25</v>
      </c>
      <c r="F21" s="23" t="s">
        <v>105</v>
      </c>
      <c r="G21" s="23" t="s">
        <v>26</v>
      </c>
      <c r="H21" s="23" t="s">
        <v>34</v>
      </c>
      <c r="I21" s="23">
        <v>245.71</v>
      </c>
      <c r="J21" s="24">
        <v>100</v>
      </c>
      <c r="K21" s="24">
        <v>0</v>
      </c>
      <c r="L21" s="23"/>
      <c r="M21" s="14">
        <f t="shared" si="0"/>
        <v>0</v>
      </c>
      <c r="N21" s="14">
        <f t="shared" si="1"/>
        <v>345.71</v>
      </c>
      <c r="O21" s="14">
        <f t="shared" si="2"/>
        <v>351.71</v>
      </c>
      <c r="P21" s="34">
        <f t="shared" si="3"/>
        <v>6</v>
      </c>
      <c r="Q21" s="14">
        <f t="shared" si="4"/>
        <v>345.71</v>
      </c>
      <c r="R21" s="14" t="s">
        <v>29</v>
      </c>
      <c r="S21" s="13" t="s">
        <v>30</v>
      </c>
      <c r="T21" t="s">
        <v>596</v>
      </c>
      <c r="U21" t="s">
        <v>578</v>
      </c>
      <c r="V21" t="s">
        <v>561</v>
      </c>
    </row>
    <row r="22" spans="1:22" x14ac:dyDescent="0.25">
      <c r="A22" s="23">
        <v>21</v>
      </c>
      <c r="B22" s="25" t="s">
        <v>166</v>
      </c>
      <c r="C22" s="42" t="s">
        <v>167</v>
      </c>
      <c r="D22" s="23" t="s">
        <v>23</v>
      </c>
      <c r="E22" s="23" t="s">
        <v>25</v>
      </c>
      <c r="F22" s="23" t="s">
        <v>105</v>
      </c>
      <c r="G22" s="23" t="s">
        <v>26</v>
      </c>
      <c r="H22" s="23" t="s">
        <v>34</v>
      </c>
      <c r="I22" s="23">
        <v>249.31</v>
      </c>
      <c r="J22" s="24">
        <v>100</v>
      </c>
      <c r="K22" s="24">
        <v>0</v>
      </c>
      <c r="L22" s="23"/>
      <c r="M22" s="14">
        <f t="shared" si="0"/>
        <v>0</v>
      </c>
      <c r="N22" s="14">
        <f t="shared" si="1"/>
        <v>349.31</v>
      </c>
      <c r="O22" s="14">
        <f t="shared" si="2"/>
        <v>355.31</v>
      </c>
      <c r="P22" s="34">
        <f t="shared" si="3"/>
        <v>6</v>
      </c>
      <c r="Q22" s="14">
        <f t="shared" si="4"/>
        <v>349.31</v>
      </c>
      <c r="R22" s="14" t="s">
        <v>29</v>
      </c>
      <c r="S22" s="13" t="s">
        <v>30</v>
      </c>
      <c r="T22" t="s">
        <v>597</v>
      </c>
      <c r="U22" t="s">
        <v>568</v>
      </c>
      <c r="V22" t="s">
        <v>561</v>
      </c>
    </row>
    <row r="23" spans="1:22" x14ac:dyDescent="0.25">
      <c r="A23" s="23">
        <v>22</v>
      </c>
      <c r="B23" s="25" t="s">
        <v>168</v>
      </c>
      <c r="C23" s="42" t="s">
        <v>169</v>
      </c>
      <c r="D23" s="23" t="s">
        <v>23</v>
      </c>
      <c r="E23" s="23" t="s">
        <v>25</v>
      </c>
      <c r="F23" s="23" t="s">
        <v>105</v>
      </c>
      <c r="G23" s="23" t="s">
        <v>26</v>
      </c>
      <c r="H23" s="23" t="s">
        <v>34</v>
      </c>
      <c r="I23" s="23">
        <v>249.58</v>
      </c>
      <c r="J23" s="24">
        <v>100</v>
      </c>
      <c r="K23" s="24">
        <v>0</v>
      </c>
      <c r="L23" s="23"/>
      <c r="M23" s="14">
        <f t="shared" si="0"/>
        <v>0</v>
      </c>
      <c r="N23" s="14">
        <f t="shared" si="1"/>
        <v>349.58</v>
      </c>
      <c r="O23" s="14">
        <f t="shared" si="2"/>
        <v>355.58</v>
      </c>
      <c r="P23" s="34">
        <f t="shared" si="3"/>
        <v>6</v>
      </c>
      <c r="Q23" s="14">
        <f t="shared" si="4"/>
        <v>349.58</v>
      </c>
      <c r="R23" s="14" t="s">
        <v>29</v>
      </c>
      <c r="S23" s="13" t="s">
        <v>30</v>
      </c>
      <c r="T23" t="s">
        <v>598</v>
      </c>
      <c r="U23" t="s">
        <v>578</v>
      </c>
      <c r="V23" t="s">
        <v>561</v>
      </c>
    </row>
    <row r="24" spans="1:22" x14ac:dyDescent="0.25">
      <c r="A24" s="23">
        <v>23</v>
      </c>
      <c r="B24" s="25" t="s">
        <v>170</v>
      </c>
      <c r="C24" s="42" t="s">
        <v>171</v>
      </c>
      <c r="D24" s="23" t="s">
        <v>23</v>
      </c>
      <c r="E24" s="23" t="s">
        <v>25</v>
      </c>
      <c r="F24" s="23" t="s">
        <v>105</v>
      </c>
      <c r="G24" s="23" t="s">
        <v>26</v>
      </c>
      <c r="H24" s="23" t="s">
        <v>34</v>
      </c>
      <c r="I24" s="23">
        <v>249.58</v>
      </c>
      <c r="J24" s="24">
        <v>100</v>
      </c>
      <c r="K24" s="24">
        <v>0</v>
      </c>
      <c r="L24" s="23"/>
      <c r="M24" s="14">
        <f t="shared" si="0"/>
        <v>0</v>
      </c>
      <c r="N24" s="14">
        <f t="shared" si="1"/>
        <v>349.58</v>
      </c>
      <c r="O24" s="14">
        <f t="shared" si="2"/>
        <v>355.58</v>
      </c>
      <c r="P24" s="34">
        <f t="shared" si="3"/>
        <v>6</v>
      </c>
      <c r="Q24" s="14">
        <f t="shared" si="4"/>
        <v>349.58</v>
      </c>
      <c r="R24" s="14" t="s">
        <v>29</v>
      </c>
      <c r="S24" s="13" t="s">
        <v>30</v>
      </c>
      <c r="T24" t="s">
        <v>599</v>
      </c>
      <c r="U24" t="s">
        <v>600</v>
      </c>
      <c r="V24" t="s">
        <v>561</v>
      </c>
    </row>
    <row r="25" spans="1:22" x14ac:dyDescent="0.25">
      <c r="A25" s="23">
        <v>24</v>
      </c>
      <c r="B25" s="25" t="s">
        <v>172</v>
      </c>
      <c r="C25" s="42" t="s">
        <v>698</v>
      </c>
      <c r="D25" s="23" t="s">
        <v>23</v>
      </c>
      <c r="E25" s="23" t="s">
        <v>25</v>
      </c>
      <c r="F25" s="23" t="s">
        <v>105</v>
      </c>
      <c r="G25" s="23" t="s">
        <v>26</v>
      </c>
      <c r="H25" s="23" t="s">
        <v>34</v>
      </c>
      <c r="I25" s="23">
        <v>249.58</v>
      </c>
      <c r="J25" s="24">
        <v>100</v>
      </c>
      <c r="K25" s="24">
        <v>0</v>
      </c>
      <c r="L25" s="23"/>
      <c r="M25" s="14">
        <f t="shared" si="0"/>
        <v>0</v>
      </c>
      <c r="N25" s="14">
        <f t="shared" si="1"/>
        <v>349.58</v>
      </c>
      <c r="O25" s="14">
        <f t="shared" si="2"/>
        <v>355.58</v>
      </c>
      <c r="P25" s="34">
        <f t="shared" si="3"/>
        <v>6</v>
      </c>
      <c r="Q25" s="14">
        <f t="shared" si="4"/>
        <v>349.58</v>
      </c>
      <c r="R25" s="14" t="s">
        <v>29</v>
      </c>
      <c r="S25" s="13" t="s">
        <v>30</v>
      </c>
      <c r="T25" t="s">
        <v>601</v>
      </c>
      <c r="U25" t="s">
        <v>602</v>
      </c>
      <c r="V25" t="s">
        <v>561</v>
      </c>
    </row>
    <row r="26" spans="1:22" x14ac:dyDescent="0.25">
      <c r="A26" s="23">
        <v>25</v>
      </c>
      <c r="B26" s="25" t="s">
        <v>173</v>
      </c>
      <c r="C26" s="42" t="s">
        <v>174</v>
      </c>
      <c r="D26" s="23" t="s">
        <v>23</v>
      </c>
      <c r="E26" s="23" t="s">
        <v>25</v>
      </c>
      <c r="F26" s="23" t="s">
        <v>105</v>
      </c>
      <c r="G26" s="23" t="s">
        <v>26</v>
      </c>
      <c r="H26" s="23" t="s">
        <v>34</v>
      </c>
      <c r="I26" s="23">
        <v>245.28</v>
      </c>
      <c r="J26" s="24">
        <v>100</v>
      </c>
      <c r="K26" s="24">
        <v>0</v>
      </c>
      <c r="L26" s="23"/>
      <c r="M26" s="14">
        <f t="shared" si="0"/>
        <v>0</v>
      </c>
      <c r="N26" s="14">
        <f t="shared" si="1"/>
        <v>345.28</v>
      </c>
      <c r="O26" s="14">
        <f t="shared" si="2"/>
        <v>351.28</v>
      </c>
      <c r="P26" s="34">
        <f t="shared" si="3"/>
        <v>6</v>
      </c>
      <c r="Q26" s="14">
        <f t="shared" si="4"/>
        <v>345.28</v>
      </c>
      <c r="R26" s="14" t="s">
        <v>29</v>
      </c>
      <c r="S26" s="13" t="s">
        <v>30</v>
      </c>
      <c r="T26" t="s">
        <v>603</v>
      </c>
      <c r="U26" t="s">
        <v>604</v>
      </c>
      <c r="V26" t="s">
        <v>561</v>
      </c>
    </row>
    <row r="27" spans="1:22" x14ac:dyDescent="0.25">
      <c r="A27" s="23">
        <v>26</v>
      </c>
      <c r="B27" s="25" t="s">
        <v>175</v>
      </c>
      <c r="C27" s="42" t="s">
        <v>176</v>
      </c>
      <c r="D27" s="23" t="s">
        <v>23</v>
      </c>
      <c r="E27" s="23" t="s">
        <v>25</v>
      </c>
      <c r="F27" s="23" t="s">
        <v>105</v>
      </c>
      <c r="G27" s="23" t="s">
        <v>26</v>
      </c>
      <c r="H27" s="23" t="s">
        <v>34</v>
      </c>
      <c r="I27" s="23">
        <v>250.79</v>
      </c>
      <c r="J27" s="24">
        <v>100</v>
      </c>
      <c r="K27" s="24">
        <v>0</v>
      </c>
      <c r="L27" s="23"/>
      <c r="M27" s="14">
        <f t="shared" si="0"/>
        <v>0</v>
      </c>
      <c r="N27" s="14">
        <f t="shared" si="1"/>
        <v>350.79</v>
      </c>
      <c r="O27" s="14">
        <f t="shared" si="2"/>
        <v>356.79</v>
      </c>
      <c r="P27" s="34">
        <f t="shared" si="3"/>
        <v>6</v>
      </c>
      <c r="Q27" s="14">
        <f t="shared" si="4"/>
        <v>350.79</v>
      </c>
      <c r="R27" s="14" t="s">
        <v>29</v>
      </c>
      <c r="S27" s="13" t="s">
        <v>30</v>
      </c>
      <c r="T27" t="s">
        <v>605</v>
      </c>
      <c r="U27" t="s">
        <v>595</v>
      </c>
      <c r="V27" t="s">
        <v>561</v>
      </c>
    </row>
    <row r="28" spans="1:22" x14ac:dyDescent="0.25">
      <c r="A28" s="23">
        <v>27</v>
      </c>
      <c r="B28" s="25" t="s">
        <v>177</v>
      </c>
      <c r="C28" s="42" t="s">
        <v>178</v>
      </c>
      <c r="D28" s="23" t="s">
        <v>23</v>
      </c>
      <c r="E28" s="23" t="s">
        <v>25</v>
      </c>
      <c r="F28" s="23" t="s">
        <v>105</v>
      </c>
      <c r="G28" s="23" t="s">
        <v>26</v>
      </c>
      <c r="H28" s="23" t="s">
        <v>34</v>
      </c>
      <c r="I28" s="23">
        <v>250.79</v>
      </c>
      <c r="J28" s="24">
        <v>100</v>
      </c>
      <c r="K28" s="24">
        <v>0</v>
      </c>
      <c r="L28" s="23"/>
      <c r="M28" s="14">
        <f t="shared" si="0"/>
        <v>0</v>
      </c>
      <c r="N28" s="14">
        <f t="shared" si="1"/>
        <v>350.79</v>
      </c>
      <c r="O28" s="14">
        <f t="shared" si="2"/>
        <v>356.79</v>
      </c>
      <c r="P28" s="34">
        <f t="shared" si="3"/>
        <v>6</v>
      </c>
      <c r="Q28" s="14">
        <f t="shared" si="4"/>
        <v>350.79</v>
      </c>
      <c r="R28" s="14" t="s">
        <v>29</v>
      </c>
      <c r="S28" s="13" t="s">
        <v>30</v>
      </c>
      <c r="T28" t="s">
        <v>606</v>
      </c>
      <c r="U28" t="s">
        <v>607</v>
      </c>
      <c r="V28" t="s">
        <v>582</v>
      </c>
    </row>
    <row r="29" spans="1:22" x14ac:dyDescent="0.25">
      <c r="A29" s="23">
        <v>28</v>
      </c>
      <c r="B29" s="25" t="s">
        <v>179</v>
      </c>
      <c r="C29" s="42" t="s">
        <v>180</v>
      </c>
      <c r="D29" s="23" t="s">
        <v>23</v>
      </c>
      <c r="E29" s="23" t="s">
        <v>25</v>
      </c>
      <c r="F29" s="23" t="s">
        <v>105</v>
      </c>
      <c r="G29" s="23" t="s">
        <v>26</v>
      </c>
      <c r="H29" s="23" t="s">
        <v>34</v>
      </c>
      <c r="I29" s="23">
        <v>251.93</v>
      </c>
      <c r="J29" s="24">
        <v>100</v>
      </c>
      <c r="K29" s="24">
        <v>0</v>
      </c>
      <c r="L29" s="23"/>
      <c r="M29" s="14">
        <f t="shared" si="0"/>
        <v>0</v>
      </c>
      <c r="N29" s="14">
        <f t="shared" si="1"/>
        <v>351.93</v>
      </c>
      <c r="O29" s="14">
        <f t="shared" si="2"/>
        <v>357.93</v>
      </c>
      <c r="P29" s="34">
        <f t="shared" si="3"/>
        <v>6</v>
      </c>
      <c r="Q29" s="14">
        <f t="shared" si="4"/>
        <v>351.93</v>
      </c>
      <c r="R29" s="14" t="s">
        <v>29</v>
      </c>
      <c r="S29" s="13" t="s">
        <v>30</v>
      </c>
      <c r="T29" t="s">
        <v>608</v>
      </c>
      <c r="U29" t="s">
        <v>578</v>
      </c>
      <c r="V29" t="s">
        <v>561</v>
      </c>
    </row>
    <row r="30" spans="1:22" x14ac:dyDescent="0.25">
      <c r="A30" s="23">
        <v>29</v>
      </c>
      <c r="B30" s="25" t="s">
        <v>181</v>
      </c>
      <c r="C30" s="42" t="s">
        <v>699</v>
      </c>
      <c r="D30" s="23" t="s">
        <v>23</v>
      </c>
      <c r="E30" s="23" t="s">
        <v>25</v>
      </c>
      <c r="F30" s="23" t="s">
        <v>105</v>
      </c>
      <c r="G30" s="23" t="s">
        <v>26</v>
      </c>
      <c r="H30" s="23" t="s">
        <v>34</v>
      </c>
      <c r="I30" s="23">
        <v>251.5</v>
      </c>
      <c r="J30" s="24">
        <v>100</v>
      </c>
      <c r="K30" s="24">
        <v>0</v>
      </c>
      <c r="L30" s="23"/>
      <c r="M30" s="14">
        <f t="shared" si="0"/>
        <v>0</v>
      </c>
      <c r="N30" s="14">
        <f t="shared" si="1"/>
        <v>351.5</v>
      </c>
      <c r="O30" s="14">
        <f t="shared" si="2"/>
        <v>357.5</v>
      </c>
      <c r="P30" s="34">
        <f t="shared" si="3"/>
        <v>6</v>
      </c>
      <c r="Q30" s="14">
        <f t="shared" si="4"/>
        <v>351.5</v>
      </c>
      <c r="R30" s="14" t="s">
        <v>29</v>
      </c>
      <c r="S30" s="13" t="s">
        <v>30</v>
      </c>
      <c r="T30" t="s">
        <v>609</v>
      </c>
      <c r="U30" t="s">
        <v>595</v>
      </c>
      <c r="V30" t="s">
        <v>580</v>
      </c>
    </row>
    <row r="31" spans="1:22" x14ac:dyDescent="0.25">
      <c r="A31" s="23">
        <v>30</v>
      </c>
      <c r="B31" s="25" t="s">
        <v>182</v>
      </c>
      <c r="C31" s="42" t="s">
        <v>183</v>
      </c>
      <c r="D31" s="23" t="s">
        <v>23</v>
      </c>
      <c r="E31" s="23" t="s">
        <v>25</v>
      </c>
      <c r="F31" s="23" t="s">
        <v>105</v>
      </c>
      <c r="G31" s="23" t="s">
        <v>26</v>
      </c>
      <c r="H31" s="23" t="s">
        <v>34</v>
      </c>
      <c r="I31" s="23">
        <v>251.5</v>
      </c>
      <c r="J31" s="24">
        <v>100</v>
      </c>
      <c r="K31" s="24">
        <v>0</v>
      </c>
      <c r="L31" s="23"/>
      <c r="M31" s="14">
        <f t="shared" si="0"/>
        <v>0</v>
      </c>
      <c r="N31" s="14">
        <f t="shared" si="1"/>
        <v>351.5</v>
      </c>
      <c r="O31" s="14">
        <f t="shared" si="2"/>
        <v>357.5</v>
      </c>
      <c r="P31" s="34">
        <f t="shared" si="3"/>
        <v>6</v>
      </c>
      <c r="Q31" s="14">
        <f t="shared" si="4"/>
        <v>351.5</v>
      </c>
      <c r="R31" s="14" t="s">
        <v>29</v>
      </c>
      <c r="S31" s="13" t="s">
        <v>30</v>
      </c>
      <c r="T31" t="s">
        <v>610</v>
      </c>
      <c r="U31" t="s">
        <v>560</v>
      </c>
      <c r="V31" t="s">
        <v>561</v>
      </c>
    </row>
    <row r="32" spans="1:22" x14ac:dyDescent="0.25">
      <c r="A32" s="23">
        <v>31</v>
      </c>
      <c r="B32" s="25" t="s">
        <v>184</v>
      </c>
      <c r="C32" s="42" t="s">
        <v>185</v>
      </c>
      <c r="D32" s="23" t="s">
        <v>23</v>
      </c>
      <c r="E32" s="23" t="s">
        <v>25</v>
      </c>
      <c r="F32" s="23" t="s">
        <v>105</v>
      </c>
      <c r="G32" s="23" t="s">
        <v>26</v>
      </c>
      <c r="H32" s="23" t="s">
        <v>34</v>
      </c>
      <c r="I32" s="23">
        <v>249.62</v>
      </c>
      <c r="J32" s="24">
        <v>100</v>
      </c>
      <c r="K32" s="24">
        <v>0</v>
      </c>
      <c r="L32" s="23"/>
      <c r="M32" s="14">
        <f t="shared" si="0"/>
        <v>0</v>
      </c>
      <c r="N32" s="14">
        <f t="shared" si="1"/>
        <v>349.62</v>
      </c>
      <c r="O32" s="14">
        <f t="shared" si="2"/>
        <v>355.62</v>
      </c>
      <c r="P32" s="34">
        <f t="shared" si="3"/>
        <v>6</v>
      </c>
      <c r="Q32" s="14">
        <f t="shared" si="4"/>
        <v>349.62</v>
      </c>
      <c r="R32" s="14" t="s">
        <v>29</v>
      </c>
      <c r="S32" s="13" t="s">
        <v>30</v>
      </c>
      <c r="T32" t="s">
        <v>611</v>
      </c>
      <c r="U32" t="s">
        <v>612</v>
      </c>
      <c r="V32" t="s">
        <v>582</v>
      </c>
    </row>
    <row r="33" spans="1:22" x14ac:dyDescent="0.25">
      <c r="A33" s="23">
        <v>32</v>
      </c>
      <c r="B33" s="25" t="s">
        <v>186</v>
      </c>
      <c r="C33" s="42" t="s">
        <v>187</v>
      </c>
      <c r="D33" s="23" t="s">
        <v>23</v>
      </c>
      <c r="E33" s="23" t="s">
        <v>25</v>
      </c>
      <c r="F33" s="23" t="s">
        <v>105</v>
      </c>
      <c r="G33" s="23" t="s">
        <v>26</v>
      </c>
      <c r="H33" s="23" t="s">
        <v>34</v>
      </c>
      <c r="I33" s="23">
        <v>247.11</v>
      </c>
      <c r="J33" s="24">
        <v>100</v>
      </c>
      <c r="K33" s="24">
        <v>0</v>
      </c>
      <c r="L33" s="23"/>
      <c r="M33" s="14">
        <f t="shared" si="0"/>
        <v>0</v>
      </c>
      <c r="N33" s="14">
        <f t="shared" si="1"/>
        <v>347.11</v>
      </c>
      <c r="O33" s="14">
        <f t="shared" si="2"/>
        <v>353.11</v>
      </c>
      <c r="P33" s="34">
        <f t="shared" si="3"/>
        <v>6</v>
      </c>
      <c r="Q33" s="14">
        <f t="shared" si="4"/>
        <v>347.11</v>
      </c>
      <c r="R33" s="14" t="s">
        <v>29</v>
      </c>
      <c r="S33" s="13" t="s">
        <v>30</v>
      </c>
      <c r="T33" t="s">
        <v>613</v>
      </c>
      <c r="U33" t="s">
        <v>612</v>
      </c>
      <c r="V33" t="s">
        <v>582</v>
      </c>
    </row>
    <row r="34" spans="1:22" x14ac:dyDescent="0.25">
      <c r="A34" s="23">
        <v>33</v>
      </c>
      <c r="B34" s="25" t="s">
        <v>188</v>
      </c>
      <c r="C34" s="42" t="s">
        <v>189</v>
      </c>
      <c r="D34" s="23" t="s">
        <v>23</v>
      </c>
      <c r="E34" s="23" t="s">
        <v>25</v>
      </c>
      <c r="F34" s="23" t="s">
        <v>105</v>
      </c>
      <c r="G34" s="23" t="s">
        <v>26</v>
      </c>
      <c r="H34" s="23" t="s">
        <v>34</v>
      </c>
      <c r="I34" s="23">
        <v>245.32</v>
      </c>
      <c r="J34" s="24">
        <v>100</v>
      </c>
      <c r="K34" s="24">
        <v>0</v>
      </c>
      <c r="L34" s="23"/>
      <c r="M34" s="14">
        <f t="shared" si="0"/>
        <v>0</v>
      </c>
      <c r="N34" s="14">
        <f t="shared" si="1"/>
        <v>345.32</v>
      </c>
      <c r="O34" s="14">
        <f t="shared" si="2"/>
        <v>351.32</v>
      </c>
      <c r="P34" s="34">
        <f t="shared" si="3"/>
        <v>6</v>
      </c>
      <c r="Q34" s="14">
        <f t="shared" si="4"/>
        <v>345.32</v>
      </c>
      <c r="R34" s="14" t="s">
        <v>29</v>
      </c>
      <c r="S34" s="13" t="s">
        <v>30</v>
      </c>
      <c r="T34" t="s">
        <v>614</v>
      </c>
      <c r="U34" t="s">
        <v>612</v>
      </c>
      <c r="V34" t="s">
        <v>561</v>
      </c>
    </row>
    <row r="35" spans="1:22" x14ac:dyDescent="0.25">
      <c r="A35" s="23">
        <v>34</v>
      </c>
      <c r="B35" s="25" t="s">
        <v>190</v>
      </c>
      <c r="C35" s="42" t="s">
        <v>191</v>
      </c>
      <c r="D35" s="23" t="s">
        <v>23</v>
      </c>
      <c r="E35" s="23" t="s">
        <v>25</v>
      </c>
      <c r="F35" s="23" t="s">
        <v>105</v>
      </c>
      <c r="G35" s="23" t="s">
        <v>26</v>
      </c>
      <c r="H35" s="23" t="s">
        <v>34</v>
      </c>
      <c r="I35" s="23">
        <v>245.73</v>
      </c>
      <c r="J35" s="24">
        <v>100</v>
      </c>
      <c r="K35" s="24">
        <v>0</v>
      </c>
      <c r="L35" s="23"/>
      <c r="M35" s="14">
        <f t="shared" si="0"/>
        <v>0</v>
      </c>
      <c r="N35" s="14">
        <f t="shared" si="1"/>
        <v>345.73</v>
      </c>
      <c r="O35" s="14">
        <f t="shared" si="2"/>
        <v>351.73</v>
      </c>
      <c r="P35" s="34">
        <f t="shared" si="3"/>
        <v>6</v>
      </c>
      <c r="Q35" s="14">
        <f t="shared" si="4"/>
        <v>345.73</v>
      </c>
      <c r="R35" s="14" t="s">
        <v>29</v>
      </c>
      <c r="S35" s="13" t="s">
        <v>30</v>
      </c>
      <c r="T35" t="s">
        <v>615</v>
      </c>
      <c r="U35" t="s">
        <v>595</v>
      </c>
      <c r="V35" t="s">
        <v>561</v>
      </c>
    </row>
    <row r="36" spans="1:22" x14ac:dyDescent="0.25">
      <c r="A36" s="23">
        <v>35</v>
      </c>
      <c r="B36" s="25" t="s">
        <v>192</v>
      </c>
      <c r="C36" s="42" t="s">
        <v>193</v>
      </c>
      <c r="D36" s="23" t="s">
        <v>23</v>
      </c>
      <c r="E36" s="23" t="s">
        <v>25</v>
      </c>
      <c r="F36" s="23" t="s">
        <v>105</v>
      </c>
      <c r="G36" s="23" t="s">
        <v>26</v>
      </c>
      <c r="H36" s="23" t="s">
        <v>34</v>
      </c>
      <c r="I36" s="23">
        <v>246.57</v>
      </c>
      <c r="J36" s="24">
        <v>100</v>
      </c>
      <c r="K36" s="24">
        <v>0</v>
      </c>
      <c r="L36" s="23"/>
      <c r="M36" s="14">
        <f t="shared" si="0"/>
        <v>0</v>
      </c>
      <c r="N36" s="14">
        <f t="shared" si="1"/>
        <v>346.57</v>
      </c>
      <c r="O36" s="14">
        <f t="shared" si="2"/>
        <v>352.57</v>
      </c>
      <c r="P36" s="34">
        <f t="shared" si="3"/>
        <v>6</v>
      </c>
      <c r="Q36" s="14">
        <f t="shared" si="4"/>
        <v>346.57</v>
      </c>
      <c r="R36" s="14" t="s">
        <v>29</v>
      </c>
      <c r="S36" s="13" t="s">
        <v>30</v>
      </c>
      <c r="T36" t="s">
        <v>616</v>
      </c>
      <c r="U36" t="s">
        <v>578</v>
      </c>
      <c r="V36" t="s">
        <v>561</v>
      </c>
    </row>
    <row r="37" spans="1:22" x14ac:dyDescent="0.25">
      <c r="A37" s="23">
        <v>36</v>
      </c>
      <c r="B37" s="25" t="s">
        <v>194</v>
      </c>
      <c r="C37" s="42" t="s">
        <v>195</v>
      </c>
      <c r="D37" s="23" t="s">
        <v>23</v>
      </c>
      <c r="E37" s="23" t="s">
        <v>25</v>
      </c>
      <c r="F37" s="23" t="s">
        <v>105</v>
      </c>
      <c r="G37" s="23" t="s">
        <v>26</v>
      </c>
      <c r="H37" s="23" t="s">
        <v>34</v>
      </c>
      <c r="I37" s="23">
        <v>246.62</v>
      </c>
      <c r="J37" s="24">
        <v>100</v>
      </c>
      <c r="K37" s="24">
        <v>0</v>
      </c>
      <c r="L37" s="23"/>
      <c r="M37" s="14">
        <f t="shared" si="0"/>
        <v>0</v>
      </c>
      <c r="N37" s="14">
        <f t="shared" si="1"/>
        <v>346.62</v>
      </c>
      <c r="O37" s="14">
        <f t="shared" si="2"/>
        <v>352.62</v>
      </c>
      <c r="P37" s="34">
        <f t="shared" si="3"/>
        <v>6</v>
      </c>
      <c r="Q37" s="14">
        <f t="shared" si="4"/>
        <v>346.62</v>
      </c>
      <c r="R37" s="14" t="s">
        <v>29</v>
      </c>
      <c r="S37" s="13" t="s">
        <v>30</v>
      </c>
      <c r="T37" t="s">
        <v>617</v>
      </c>
      <c r="U37" t="s">
        <v>618</v>
      </c>
      <c r="V37" t="s">
        <v>561</v>
      </c>
    </row>
    <row r="38" spans="1:22" x14ac:dyDescent="0.25">
      <c r="A38" s="23">
        <v>37</v>
      </c>
      <c r="B38" s="25" t="s">
        <v>196</v>
      </c>
      <c r="C38" s="42" t="s">
        <v>197</v>
      </c>
      <c r="D38" s="23" t="s">
        <v>23</v>
      </c>
      <c r="E38" s="23" t="s">
        <v>25</v>
      </c>
      <c r="F38" s="23" t="s">
        <v>105</v>
      </c>
      <c r="G38" s="23" t="s">
        <v>26</v>
      </c>
      <c r="H38" s="23" t="s">
        <v>34</v>
      </c>
      <c r="I38" s="23">
        <v>246.62</v>
      </c>
      <c r="J38" s="24">
        <v>100</v>
      </c>
      <c r="K38" s="24">
        <v>0</v>
      </c>
      <c r="L38" s="23"/>
      <c r="M38" s="14">
        <f t="shared" si="0"/>
        <v>0</v>
      </c>
      <c r="N38" s="14">
        <f t="shared" si="1"/>
        <v>346.62</v>
      </c>
      <c r="O38" s="14">
        <f t="shared" si="2"/>
        <v>352.62</v>
      </c>
      <c r="P38" s="34">
        <f t="shared" si="3"/>
        <v>6</v>
      </c>
      <c r="Q38" s="14">
        <f t="shared" si="4"/>
        <v>346.62</v>
      </c>
      <c r="R38" s="14" t="s">
        <v>29</v>
      </c>
      <c r="S38" s="13" t="s">
        <v>30</v>
      </c>
      <c r="T38" t="s">
        <v>619</v>
      </c>
      <c r="U38" t="s">
        <v>576</v>
      </c>
      <c r="V38" t="s">
        <v>561</v>
      </c>
    </row>
    <row r="39" spans="1:22" x14ac:dyDescent="0.25">
      <c r="A39" s="23">
        <v>38</v>
      </c>
      <c r="B39" s="25" t="s">
        <v>198</v>
      </c>
      <c r="C39" s="42" t="s">
        <v>199</v>
      </c>
      <c r="D39" s="23" t="s">
        <v>23</v>
      </c>
      <c r="E39" s="23" t="s">
        <v>25</v>
      </c>
      <c r="F39" s="23" t="s">
        <v>105</v>
      </c>
      <c r="G39" s="23" t="s">
        <v>26</v>
      </c>
      <c r="H39" s="23" t="s">
        <v>34</v>
      </c>
      <c r="I39" s="23">
        <v>246.67</v>
      </c>
      <c r="J39" s="24">
        <v>100</v>
      </c>
      <c r="K39" s="24">
        <v>0</v>
      </c>
      <c r="L39" s="23"/>
      <c r="M39" s="14">
        <f t="shared" si="0"/>
        <v>0</v>
      </c>
      <c r="N39" s="14">
        <f t="shared" si="1"/>
        <v>346.67</v>
      </c>
      <c r="O39" s="14">
        <f t="shared" si="2"/>
        <v>352.67</v>
      </c>
      <c r="P39" s="34">
        <f t="shared" si="3"/>
        <v>6</v>
      </c>
      <c r="Q39" s="14">
        <f t="shared" si="4"/>
        <v>346.67</v>
      </c>
      <c r="R39" s="14" t="s">
        <v>29</v>
      </c>
      <c r="S39" s="13" t="s">
        <v>30</v>
      </c>
      <c r="T39" t="s">
        <v>620</v>
      </c>
      <c r="U39" t="s">
        <v>560</v>
      </c>
      <c r="V39" t="s">
        <v>561</v>
      </c>
    </row>
    <row r="40" spans="1:22" x14ac:dyDescent="0.25">
      <c r="A40" s="23">
        <v>39</v>
      </c>
      <c r="B40" s="25" t="s">
        <v>200</v>
      </c>
      <c r="C40" s="42" t="s">
        <v>201</v>
      </c>
      <c r="D40" s="23" t="s">
        <v>23</v>
      </c>
      <c r="E40" s="23" t="s">
        <v>25</v>
      </c>
      <c r="F40" s="23" t="s">
        <v>105</v>
      </c>
      <c r="G40" s="23" t="s">
        <v>26</v>
      </c>
      <c r="H40" s="23" t="s">
        <v>34</v>
      </c>
      <c r="I40" s="23">
        <v>245.28</v>
      </c>
      <c r="J40" s="24">
        <v>100</v>
      </c>
      <c r="K40" s="24">
        <v>0</v>
      </c>
      <c r="L40" s="23"/>
      <c r="M40" s="14">
        <f t="shared" si="0"/>
        <v>0</v>
      </c>
      <c r="N40" s="14">
        <f t="shared" si="1"/>
        <v>345.28</v>
      </c>
      <c r="O40" s="14">
        <f t="shared" si="2"/>
        <v>351.28</v>
      </c>
      <c r="P40" s="34">
        <f t="shared" si="3"/>
        <v>6</v>
      </c>
      <c r="Q40" s="14">
        <f t="shared" si="4"/>
        <v>345.28</v>
      </c>
      <c r="R40" s="14" t="s">
        <v>29</v>
      </c>
      <c r="S40" s="13" t="s">
        <v>30</v>
      </c>
      <c r="T40" t="s">
        <v>621</v>
      </c>
      <c r="U40" t="s">
        <v>612</v>
      </c>
      <c r="V40" t="s">
        <v>561</v>
      </c>
    </row>
    <row r="41" spans="1:22" x14ac:dyDescent="0.25">
      <c r="A41" s="23">
        <v>40</v>
      </c>
      <c r="B41" s="25" t="s">
        <v>202</v>
      </c>
      <c r="C41" s="42" t="s">
        <v>203</v>
      </c>
      <c r="D41" s="23" t="s">
        <v>23</v>
      </c>
      <c r="E41" s="23" t="s">
        <v>25</v>
      </c>
      <c r="F41" s="23" t="s">
        <v>105</v>
      </c>
      <c r="G41" s="23" t="s">
        <v>26</v>
      </c>
      <c r="H41" s="23" t="s">
        <v>34</v>
      </c>
      <c r="I41" s="23">
        <v>245.28</v>
      </c>
      <c r="J41" s="24">
        <v>100</v>
      </c>
      <c r="K41" s="24">
        <v>0</v>
      </c>
      <c r="L41" s="23"/>
      <c r="M41" s="14">
        <f t="shared" si="0"/>
        <v>0</v>
      </c>
      <c r="N41" s="14">
        <f t="shared" si="1"/>
        <v>345.28</v>
      </c>
      <c r="O41" s="14">
        <f t="shared" si="2"/>
        <v>351.28</v>
      </c>
      <c r="P41" s="34">
        <f t="shared" si="3"/>
        <v>6</v>
      </c>
      <c r="Q41" s="14">
        <f t="shared" si="4"/>
        <v>345.28</v>
      </c>
      <c r="R41" s="14" t="s">
        <v>29</v>
      </c>
      <c r="S41" s="13" t="s">
        <v>30</v>
      </c>
      <c r="T41" t="s">
        <v>622</v>
      </c>
      <c r="U41" t="s">
        <v>568</v>
      </c>
      <c r="V41" t="s">
        <v>580</v>
      </c>
    </row>
    <row r="42" spans="1:22" x14ac:dyDescent="0.25">
      <c r="A42" s="23">
        <v>41</v>
      </c>
      <c r="B42" s="25" t="s">
        <v>204</v>
      </c>
      <c r="C42" s="42" t="s">
        <v>700</v>
      </c>
      <c r="D42" s="23" t="s">
        <v>23</v>
      </c>
      <c r="E42" s="23" t="s">
        <v>25</v>
      </c>
      <c r="F42" s="23" t="s">
        <v>32</v>
      </c>
      <c r="G42" s="23" t="s">
        <v>26</v>
      </c>
      <c r="H42" s="23" t="s">
        <v>34</v>
      </c>
      <c r="I42" s="24">
        <v>420</v>
      </c>
      <c r="J42" s="24">
        <v>200</v>
      </c>
      <c r="K42" s="24">
        <v>15</v>
      </c>
      <c r="L42" s="23" t="s">
        <v>117</v>
      </c>
      <c r="M42" s="14">
        <f t="shared" si="0"/>
        <v>15.9</v>
      </c>
      <c r="N42" s="14">
        <f t="shared" si="1"/>
        <v>635.9</v>
      </c>
      <c r="O42" s="14">
        <f t="shared" si="2"/>
        <v>648.85</v>
      </c>
      <c r="P42" s="34">
        <f t="shared" si="3"/>
        <v>12.95</v>
      </c>
      <c r="Q42" s="14">
        <f t="shared" si="4"/>
        <v>635.9</v>
      </c>
      <c r="R42" s="14" t="s">
        <v>29</v>
      </c>
      <c r="S42" s="13" t="s">
        <v>30</v>
      </c>
      <c r="T42" t="s">
        <v>750</v>
      </c>
      <c r="U42" t="s">
        <v>692</v>
      </c>
      <c r="V42" t="s">
        <v>751</v>
      </c>
    </row>
    <row r="43" spans="1:22" x14ac:dyDescent="0.25">
      <c r="A43" s="23">
        <v>42</v>
      </c>
      <c r="B43" s="25" t="s">
        <v>100</v>
      </c>
      <c r="C43" s="42" t="s">
        <v>701</v>
      </c>
      <c r="D43" s="23" t="s">
        <v>23</v>
      </c>
      <c r="E43" s="23" t="s">
        <v>25</v>
      </c>
      <c r="F43" s="23" t="s">
        <v>105</v>
      </c>
      <c r="G43" s="23" t="s">
        <v>26</v>
      </c>
      <c r="H43" s="23" t="s">
        <v>34</v>
      </c>
      <c r="I43" s="23">
        <v>252.19</v>
      </c>
      <c r="J43" s="24">
        <v>100</v>
      </c>
      <c r="K43" s="24">
        <v>0</v>
      </c>
      <c r="L43" s="23"/>
      <c r="M43" s="14">
        <f t="shared" si="0"/>
        <v>0</v>
      </c>
      <c r="N43" s="14">
        <f t="shared" si="1"/>
        <v>352.19</v>
      </c>
      <c r="O43" s="14">
        <f t="shared" si="2"/>
        <v>358.19</v>
      </c>
      <c r="P43" s="34">
        <f t="shared" si="3"/>
        <v>6</v>
      </c>
      <c r="Q43" s="14">
        <f t="shared" si="4"/>
        <v>352.19</v>
      </c>
      <c r="R43" s="14" t="s">
        <v>29</v>
      </c>
      <c r="S43" s="13" t="s">
        <v>30</v>
      </c>
      <c r="T43" t="s">
        <v>623</v>
      </c>
      <c r="U43" t="s">
        <v>612</v>
      </c>
      <c r="V43" t="s">
        <v>561</v>
      </c>
    </row>
    <row r="44" spans="1:22" x14ac:dyDescent="0.25">
      <c r="A44" s="23">
        <v>43</v>
      </c>
      <c r="B44" s="25" t="s">
        <v>205</v>
      </c>
      <c r="C44" s="42" t="s">
        <v>206</v>
      </c>
      <c r="D44" s="23" t="s">
        <v>23</v>
      </c>
      <c r="E44" s="23" t="s">
        <v>25</v>
      </c>
      <c r="F44" s="23" t="s">
        <v>105</v>
      </c>
      <c r="G44" s="23" t="s">
        <v>26</v>
      </c>
      <c r="H44" s="23" t="s">
        <v>34</v>
      </c>
      <c r="I44" s="23">
        <v>251.93</v>
      </c>
      <c r="J44" s="24">
        <v>100</v>
      </c>
      <c r="K44" s="24">
        <v>0</v>
      </c>
      <c r="L44" s="23"/>
      <c r="M44" s="14">
        <f t="shared" si="0"/>
        <v>0</v>
      </c>
      <c r="N44" s="14">
        <f t="shared" si="1"/>
        <v>351.93</v>
      </c>
      <c r="O44" s="14">
        <f t="shared" si="2"/>
        <v>357.93</v>
      </c>
      <c r="P44" s="34">
        <f t="shared" si="3"/>
        <v>6</v>
      </c>
      <c r="Q44" s="14">
        <f t="shared" si="4"/>
        <v>351.93</v>
      </c>
      <c r="R44" s="14" t="s">
        <v>29</v>
      </c>
      <c r="S44" s="13" t="s">
        <v>30</v>
      </c>
      <c r="T44" t="s">
        <v>624</v>
      </c>
      <c r="U44" t="s">
        <v>568</v>
      </c>
      <c r="V44" t="s">
        <v>561</v>
      </c>
    </row>
    <row r="45" spans="1:22" x14ac:dyDescent="0.25">
      <c r="A45" s="23">
        <v>44</v>
      </c>
      <c r="B45" s="25" t="s">
        <v>207</v>
      </c>
      <c r="C45" s="42" t="s">
        <v>208</v>
      </c>
      <c r="D45" s="23" t="s">
        <v>23</v>
      </c>
      <c r="E45" s="23" t="s">
        <v>25</v>
      </c>
      <c r="F45" s="23" t="s">
        <v>105</v>
      </c>
      <c r="G45" s="23" t="s">
        <v>26</v>
      </c>
      <c r="H45" s="23" t="s">
        <v>34</v>
      </c>
      <c r="I45" s="24">
        <v>251.5</v>
      </c>
      <c r="J45" s="24">
        <v>100</v>
      </c>
      <c r="K45" s="24">
        <v>0</v>
      </c>
      <c r="L45" s="23"/>
      <c r="M45" s="14">
        <f t="shared" si="0"/>
        <v>0</v>
      </c>
      <c r="N45" s="14">
        <f t="shared" si="1"/>
        <v>351.5</v>
      </c>
      <c r="O45" s="14">
        <f t="shared" si="2"/>
        <v>357.5</v>
      </c>
      <c r="P45" s="34">
        <f t="shared" si="3"/>
        <v>6</v>
      </c>
      <c r="Q45" s="14">
        <f t="shared" si="4"/>
        <v>351.5</v>
      </c>
      <c r="R45" s="14" t="s">
        <v>29</v>
      </c>
      <c r="S45" s="13" t="s">
        <v>30</v>
      </c>
      <c r="T45" t="s">
        <v>625</v>
      </c>
      <c r="U45" t="s">
        <v>612</v>
      </c>
      <c r="V45" t="s">
        <v>561</v>
      </c>
    </row>
    <row r="46" spans="1:22" x14ac:dyDescent="0.25">
      <c r="A46" s="23">
        <v>45</v>
      </c>
      <c r="B46" s="25" t="s">
        <v>209</v>
      </c>
      <c r="C46" s="42" t="s">
        <v>210</v>
      </c>
      <c r="D46" s="23" t="s">
        <v>23</v>
      </c>
      <c r="E46" s="23" t="s">
        <v>25</v>
      </c>
      <c r="F46" s="23" t="s">
        <v>105</v>
      </c>
      <c r="G46" s="23" t="s">
        <v>26</v>
      </c>
      <c r="H46" s="23" t="s">
        <v>34</v>
      </c>
      <c r="I46" s="24">
        <v>251.5</v>
      </c>
      <c r="J46" s="24">
        <v>100</v>
      </c>
      <c r="K46" s="24">
        <v>0</v>
      </c>
      <c r="L46" s="23"/>
      <c r="M46" s="14">
        <f t="shared" si="0"/>
        <v>0</v>
      </c>
      <c r="N46" s="14">
        <f t="shared" si="1"/>
        <v>351.5</v>
      </c>
      <c r="O46" s="14">
        <f t="shared" si="2"/>
        <v>357.5</v>
      </c>
      <c r="P46" s="34">
        <f t="shared" si="3"/>
        <v>6</v>
      </c>
      <c r="Q46" s="14">
        <f t="shared" si="4"/>
        <v>351.5</v>
      </c>
      <c r="R46" s="14" t="s">
        <v>29</v>
      </c>
      <c r="S46" s="13" t="s">
        <v>30</v>
      </c>
      <c r="T46" t="s">
        <v>626</v>
      </c>
      <c r="U46" t="s">
        <v>578</v>
      </c>
      <c r="V46" t="s">
        <v>561</v>
      </c>
    </row>
    <row r="47" spans="1:22" x14ac:dyDescent="0.25">
      <c r="A47" s="23">
        <v>46</v>
      </c>
      <c r="B47" s="25" t="s">
        <v>211</v>
      </c>
      <c r="C47" s="42" t="s">
        <v>212</v>
      </c>
      <c r="D47" s="23" t="s">
        <v>23</v>
      </c>
      <c r="E47" s="23" t="s">
        <v>25</v>
      </c>
      <c r="F47" s="23" t="s">
        <v>105</v>
      </c>
      <c r="G47" s="23" t="s">
        <v>26</v>
      </c>
      <c r="H47" s="23" t="s">
        <v>34</v>
      </c>
      <c r="I47" s="23">
        <v>249.62</v>
      </c>
      <c r="J47" s="24">
        <v>100</v>
      </c>
      <c r="K47" s="24">
        <v>0</v>
      </c>
      <c r="L47" s="23"/>
      <c r="M47" s="14">
        <f t="shared" si="0"/>
        <v>0</v>
      </c>
      <c r="N47" s="14">
        <f t="shared" si="1"/>
        <v>349.62</v>
      </c>
      <c r="O47" s="14">
        <f t="shared" si="2"/>
        <v>355.62</v>
      </c>
      <c r="P47" s="34">
        <f t="shared" si="3"/>
        <v>6</v>
      </c>
      <c r="Q47" s="14">
        <f t="shared" si="4"/>
        <v>349.62</v>
      </c>
      <c r="R47" s="14" t="s">
        <v>29</v>
      </c>
      <c r="S47" s="13" t="s">
        <v>30</v>
      </c>
      <c r="T47" t="s">
        <v>627</v>
      </c>
      <c r="U47" t="s">
        <v>628</v>
      </c>
      <c r="V47" t="s">
        <v>561</v>
      </c>
    </row>
    <row r="48" spans="1:22" x14ac:dyDescent="0.25">
      <c r="A48" s="23">
        <v>47</v>
      </c>
      <c r="B48" s="25" t="s">
        <v>213</v>
      </c>
      <c r="C48" s="42" t="s">
        <v>702</v>
      </c>
      <c r="D48" s="23" t="s">
        <v>23</v>
      </c>
      <c r="E48" s="23" t="s">
        <v>25</v>
      </c>
      <c r="F48" s="23" t="s">
        <v>105</v>
      </c>
      <c r="G48" s="23" t="s">
        <v>26</v>
      </c>
      <c r="H48" s="23" t="s">
        <v>34</v>
      </c>
      <c r="I48" s="23">
        <v>250.79</v>
      </c>
      <c r="J48" s="24">
        <v>100</v>
      </c>
      <c r="K48" s="24">
        <v>0</v>
      </c>
      <c r="L48" s="23"/>
      <c r="M48" s="14">
        <f t="shared" si="0"/>
        <v>0</v>
      </c>
      <c r="N48" s="14">
        <f t="shared" si="1"/>
        <v>350.79</v>
      </c>
      <c r="O48" s="14">
        <f t="shared" si="2"/>
        <v>356.79</v>
      </c>
      <c r="P48" s="34">
        <f t="shared" si="3"/>
        <v>6</v>
      </c>
      <c r="Q48" s="14">
        <f t="shared" si="4"/>
        <v>350.79</v>
      </c>
      <c r="R48" s="14" t="s">
        <v>29</v>
      </c>
      <c r="S48" s="13" t="s">
        <v>30</v>
      </c>
      <c r="T48" t="s">
        <v>574</v>
      </c>
      <c r="U48" t="s">
        <v>570</v>
      </c>
      <c r="V48" t="s">
        <v>561</v>
      </c>
    </row>
    <row r="49" spans="1:22" x14ac:dyDescent="0.25">
      <c r="A49" s="23">
        <v>48</v>
      </c>
      <c r="B49" s="25" t="s">
        <v>214</v>
      </c>
      <c r="C49" s="42" t="s">
        <v>215</v>
      </c>
      <c r="D49" s="23" t="s">
        <v>23</v>
      </c>
      <c r="E49" s="23" t="s">
        <v>25</v>
      </c>
      <c r="F49" s="23" t="s">
        <v>39</v>
      </c>
      <c r="G49" s="23" t="s">
        <v>26</v>
      </c>
      <c r="H49" s="23" t="s">
        <v>34</v>
      </c>
      <c r="I49" s="24">
        <v>909</v>
      </c>
      <c r="J49" s="24">
        <v>400</v>
      </c>
      <c r="K49" s="24">
        <v>2273</v>
      </c>
      <c r="L49" s="23" t="s">
        <v>216</v>
      </c>
      <c r="M49" s="14">
        <f t="shared" si="0"/>
        <v>2409.38</v>
      </c>
      <c r="N49" s="14">
        <f t="shared" si="1"/>
        <v>3718.38</v>
      </c>
      <c r="O49" s="14">
        <f t="shared" si="2"/>
        <v>3886.94</v>
      </c>
      <c r="P49" s="34">
        <f t="shared" si="3"/>
        <v>168.56</v>
      </c>
      <c r="Q49" s="14">
        <f t="shared" si="4"/>
        <v>3718.38</v>
      </c>
      <c r="R49" s="14" t="s">
        <v>29</v>
      </c>
      <c r="S49" s="13" t="s">
        <v>30</v>
      </c>
      <c r="T49" t="s">
        <v>629</v>
      </c>
      <c r="U49" t="s">
        <v>563</v>
      </c>
      <c r="V49" t="s">
        <v>571</v>
      </c>
    </row>
    <row r="50" spans="1:22" x14ac:dyDescent="0.25">
      <c r="A50" s="23">
        <v>49</v>
      </c>
      <c r="B50" s="25" t="s">
        <v>217</v>
      </c>
      <c r="C50" s="42" t="s">
        <v>218</v>
      </c>
      <c r="D50" s="23" t="s">
        <v>23</v>
      </c>
      <c r="E50" s="23" t="s">
        <v>58</v>
      </c>
      <c r="F50" s="23" t="s">
        <v>46</v>
      </c>
      <c r="G50" s="23" t="s">
        <v>26</v>
      </c>
      <c r="H50" s="23" t="s">
        <v>34</v>
      </c>
      <c r="I50" s="24">
        <v>1152</v>
      </c>
      <c r="J50" s="24">
        <v>300</v>
      </c>
      <c r="K50" s="24">
        <v>1300</v>
      </c>
      <c r="L50" s="23" t="s">
        <v>219</v>
      </c>
      <c r="M50" s="14">
        <f t="shared" si="0"/>
        <v>1378</v>
      </c>
      <c r="N50" s="14">
        <f t="shared" si="1"/>
        <v>2830</v>
      </c>
      <c r="O50" s="14">
        <f t="shared" si="2"/>
        <v>2930.68</v>
      </c>
      <c r="P50" s="34">
        <f t="shared" si="3"/>
        <v>100.68</v>
      </c>
      <c r="Q50" s="14">
        <f t="shared" si="4"/>
        <v>2830</v>
      </c>
      <c r="R50" s="14" t="s">
        <v>29</v>
      </c>
      <c r="S50" s="13" t="s">
        <v>30</v>
      </c>
      <c r="T50" t="s">
        <v>630</v>
      </c>
      <c r="U50" t="s">
        <v>612</v>
      </c>
      <c r="V50" t="s">
        <v>564</v>
      </c>
    </row>
    <row r="51" spans="1:22" x14ac:dyDescent="0.25">
      <c r="A51" s="23">
        <v>50</v>
      </c>
      <c r="B51" s="25" t="s">
        <v>220</v>
      </c>
      <c r="C51" s="42" t="s">
        <v>221</v>
      </c>
      <c r="D51" s="23" t="s">
        <v>23</v>
      </c>
      <c r="E51" s="23" t="s">
        <v>58</v>
      </c>
      <c r="F51" s="23" t="s">
        <v>46</v>
      </c>
      <c r="G51" s="23" t="s">
        <v>26</v>
      </c>
      <c r="H51" s="23" t="s">
        <v>34</v>
      </c>
      <c r="I51" s="24">
        <v>1152</v>
      </c>
      <c r="J51" s="24">
        <v>300</v>
      </c>
      <c r="K51" s="24">
        <v>1300</v>
      </c>
      <c r="L51" s="23" t="s">
        <v>222</v>
      </c>
      <c r="M51" s="14">
        <f t="shared" si="0"/>
        <v>1378</v>
      </c>
      <c r="N51" s="14">
        <f t="shared" si="1"/>
        <v>2830</v>
      </c>
      <c r="O51" s="14">
        <f t="shared" si="2"/>
        <v>2930.68</v>
      </c>
      <c r="P51" s="34">
        <f t="shared" si="3"/>
        <v>100.68</v>
      </c>
      <c r="Q51" s="14">
        <f t="shared" si="4"/>
        <v>2830</v>
      </c>
      <c r="R51" s="14" t="s">
        <v>29</v>
      </c>
      <c r="S51" s="13" t="s">
        <v>30</v>
      </c>
      <c r="T51" t="s">
        <v>631</v>
      </c>
      <c r="U51" t="s">
        <v>612</v>
      </c>
      <c r="V51" t="s">
        <v>564</v>
      </c>
    </row>
    <row r="52" spans="1:22" x14ac:dyDescent="0.25">
      <c r="A52" s="23">
        <v>51</v>
      </c>
      <c r="B52" s="25" t="s">
        <v>223</v>
      </c>
      <c r="C52" s="42" t="s">
        <v>224</v>
      </c>
      <c r="D52" s="23" t="s">
        <v>23</v>
      </c>
      <c r="E52" s="23" t="s">
        <v>25</v>
      </c>
      <c r="F52" s="23" t="s">
        <v>46</v>
      </c>
      <c r="G52" s="23" t="s">
        <v>26</v>
      </c>
      <c r="H52" s="23" t="s">
        <v>34</v>
      </c>
      <c r="I52" s="24">
        <v>1152</v>
      </c>
      <c r="J52" s="24">
        <v>300</v>
      </c>
      <c r="K52" s="24">
        <v>0</v>
      </c>
      <c r="L52" s="23" t="s">
        <v>225</v>
      </c>
      <c r="M52" s="14">
        <f t="shared" si="0"/>
        <v>0</v>
      </c>
      <c r="N52" s="14">
        <f t="shared" si="1"/>
        <v>1452</v>
      </c>
      <c r="O52" s="14">
        <f t="shared" si="2"/>
        <v>1470</v>
      </c>
      <c r="P52" s="34">
        <f t="shared" si="3"/>
        <v>18</v>
      </c>
      <c r="Q52" s="14">
        <f t="shared" si="4"/>
        <v>1452</v>
      </c>
      <c r="R52" s="14" t="s">
        <v>29</v>
      </c>
      <c r="S52" s="13" t="s">
        <v>30</v>
      </c>
      <c r="T52" t="s">
        <v>632</v>
      </c>
      <c r="U52" t="s">
        <v>612</v>
      </c>
      <c r="V52" t="s">
        <v>564</v>
      </c>
    </row>
    <row r="53" spans="1:22" x14ac:dyDescent="0.25">
      <c r="A53" s="23">
        <v>52</v>
      </c>
      <c r="B53" s="25" t="s">
        <v>226</v>
      </c>
      <c r="C53" s="42" t="s">
        <v>703</v>
      </c>
      <c r="D53" s="23" t="s">
        <v>23</v>
      </c>
      <c r="E53" s="23" t="s">
        <v>25</v>
      </c>
      <c r="F53" s="23" t="s">
        <v>46</v>
      </c>
      <c r="G53" s="23" t="s">
        <v>26</v>
      </c>
      <c r="H53" s="23" t="s">
        <v>34</v>
      </c>
      <c r="I53" s="24">
        <v>1152</v>
      </c>
      <c r="J53" s="24">
        <v>300</v>
      </c>
      <c r="K53" s="24">
        <v>1300</v>
      </c>
      <c r="L53" s="23" t="s">
        <v>227</v>
      </c>
      <c r="M53" s="14">
        <f t="shared" si="0"/>
        <v>1378</v>
      </c>
      <c r="N53" s="14">
        <f t="shared" si="1"/>
        <v>2830</v>
      </c>
      <c r="O53" s="14">
        <f t="shared" si="2"/>
        <v>2930.68</v>
      </c>
      <c r="P53" s="34">
        <f t="shared" si="3"/>
        <v>100.68</v>
      </c>
      <c r="Q53" s="14">
        <f t="shared" si="4"/>
        <v>2830</v>
      </c>
      <c r="R53" s="14" t="s">
        <v>29</v>
      </c>
      <c r="S53" s="13" t="s">
        <v>30</v>
      </c>
      <c r="T53" t="s">
        <v>752</v>
      </c>
      <c r="U53" t="s">
        <v>563</v>
      </c>
      <c r="V53" t="s">
        <v>564</v>
      </c>
    </row>
    <row r="54" spans="1:22" x14ac:dyDescent="0.25">
      <c r="A54" s="23">
        <v>53</v>
      </c>
      <c r="B54" s="25" t="s">
        <v>228</v>
      </c>
      <c r="C54" s="42" t="s">
        <v>229</v>
      </c>
      <c r="D54" s="23" t="s">
        <v>23</v>
      </c>
      <c r="E54" s="23" t="s">
        <v>58</v>
      </c>
      <c r="F54" s="23" t="s">
        <v>46</v>
      </c>
      <c r="G54" s="23" t="s">
        <v>26</v>
      </c>
      <c r="H54" s="23" t="s">
        <v>34</v>
      </c>
      <c r="I54" s="24">
        <v>1152</v>
      </c>
      <c r="J54" s="24">
        <v>300</v>
      </c>
      <c r="K54" s="24">
        <v>0</v>
      </c>
      <c r="L54" s="23" t="s">
        <v>230</v>
      </c>
      <c r="M54" s="14">
        <f t="shared" si="0"/>
        <v>0</v>
      </c>
      <c r="N54" s="14">
        <f t="shared" si="1"/>
        <v>1452</v>
      </c>
      <c r="O54" s="14">
        <f t="shared" si="2"/>
        <v>1470</v>
      </c>
      <c r="P54" s="34">
        <f t="shared" si="3"/>
        <v>18</v>
      </c>
      <c r="Q54" s="14">
        <f t="shared" si="4"/>
        <v>1452</v>
      </c>
      <c r="R54" s="14" t="s">
        <v>29</v>
      </c>
      <c r="S54" s="13" t="s">
        <v>30</v>
      </c>
      <c r="T54" t="s">
        <v>633</v>
      </c>
      <c r="U54" t="s">
        <v>563</v>
      </c>
      <c r="V54" t="s">
        <v>564</v>
      </c>
    </row>
    <row r="55" spans="1:22" x14ac:dyDescent="0.25">
      <c r="A55" s="23">
        <v>54</v>
      </c>
      <c r="B55" s="31" t="s">
        <v>231</v>
      </c>
      <c r="C55" s="42" t="s">
        <v>232</v>
      </c>
      <c r="D55" s="23" t="s">
        <v>23</v>
      </c>
      <c r="E55" s="23" t="s">
        <v>25</v>
      </c>
      <c r="F55" s="23" t="s">
        <v>46</v>
      </c>
      <c r="G55" s="23" t="s">
        <v>26</v>
      </c>
      <c r="H55" s="23" t="s">
        <v>34</v>
      </c>
      <c r="I55" s="24">
        <v>1152</v>
      </c>
      <c r="J55" s="24">
        <v>300</v>
      </c>
      <c r="K55" s="24">
        <v>1300</v>
      </c>
      <c r="L55" s="23" t="s">
        <v>233</v>
      </c>
      <c r="M55" s="14">
        <f t="shared" si="0"/>
        <v>1378</v>
      </c>
      <c r="N55" s="14">
        <f t="shared" si="1"/>
        <v>2830</v>
      </c>
      <c r="O55" s="14">
        <f t="shared" si="2"/>
        <v>2930.68</v>
      </c>
      <c r="P55" s="34">
        <f t="shared" si="3"/>
        <v>100.68</v>
      </c>
      <c r="Q55" s="14">
        <f t="shared" si="4"/>
        <v>2830</v>
      </c>
      <c r="R55" s="14" t="s">
        <v>29</v>
      </c>
      <c r="S55" s="13" t="s">
        <v>30</v>
      </c>
      <c r="T55" t="s">
        <v>634</v>
      </c>
      <c r="U55" t="s">
        <v>595</v>
      </c>
      <c r="V55" t="s">
        <v>564</v>
      </c>
    </row>
    <row r="56" spans="1:22" x14ac:dyDescent="0.25">
      <c r="A56" s="23">
        <v>55</v>
      </c>
      <c r="B56" s="25" t="s">
        <v>234</v>
      </c>
      <c r="C56" s="42" t="s">
        <v>235</v>
      </c>
      <c r="D56" s="23" t="s">
        <v>23</v>
      </c>
      <c r="E56" s="23" t="s">
        <v>58</v>
      </c>
      <c r="F56" s="23" t="s">
        <v>46</v>
      </c>
      <c r="G56" s="23" t="s">
        <v>26</v>
      </c>
      <c r="H56" s="23" t="s">
        <v>34</v>
      </c>
      <c r="I56" s="24">
        <v>1152</v>
      </c>
      <c r="J56" s="24">
        <v>300</v>
      </c>
      <c r="K56" s="24">
        <v>1300</v>
      </c>
      <c r="L56" s="23" t="s">
        <v>236</v>
      </c>
      <c r="M56" s="14">
        <f t="shared" si="0"/>
        <v>1378</v>
      </c>
      <c r="N56" s="14">
        <f t="shared" si="1"/>
        <v>2830</v>
      </c>
      <c r="O56" s="14">
        <f t="shared" si="2"/>
        <v>2930.68</v>
      </c>
      <c r="P56" s="34">
        <f t="shared" si="3"/>
        <v>100.68</v>
      </c>
      <c r="Q56" s="14">
        <f t="shared" si="4"/>
        <v>2830</v>
      </c>
      <c r="R56" s="14" t="s">
        <v>29</v>
      </c>
      <c r="S56" s="13" t="s">
        <v>30</v>
      </c>
      <c r="T56" t="s">
        <v>635</v>
      </c>
      <c r="U56" t="s">
        <v>586</v>
      </c>
      <c r="V56" t="s">
        <v>564</v>
      </c>
    </row>
    <row r="57" spans="1:22" x14ac:dyDescent="0.25">
      <c r="A57" s="23">
        <v>56</v>
      </c>
      <c r="B57" s="25" t="s">
        <v>237</v>
      </c>
      <c r="C57" s="42" t="s">
        <v>238</v>
      </c>
      <c r="D57" s="23" t="s">
        <v>23</v>
      </c>
      <c r="E57" s="23" t="s">
        <v>58</v>
      </c>
      <c r="F57" s="23" t="s">
        <v>46</v>
      </c>
      <c r="G57" s="23" t="s">
        <v>26</v>
      </c>
      <c r="H57" s="23" t="s">
        <v>34</v>
      </c>
      <c r="I57" s="24">
        <v>1152</v>
      </c>
      <c r="J57" s="24">
        <v>300</v>
      </c>
      <c r="K57" s="24">
        <v>1300</v>
      </c>
      <c r="L57" s="23" t="s">
        <v>236</v>
      </c>
      <c r="M57" s="14">
        <f t="shared" si="0"/>
        <v>1378</v>
      </c>
      <c r="N57" s="14">
        <f t="shared" si="1"/>
        <v>2830</v>
      </c>
      <c r="O57" s="14">
        <f t="shared" si="2"/>
        <v>2930.68</v>
      </c>
      <c r="P57" s="34">
        <f t="shared" si="3"/>
        <v>100.68</v>
      </c>
      <c r="Q57" s="14">
        <f t="shared" si="4"/>
        <v>2830</v>
      </c>
      <c r="R57" s="14" t="s">
        <v>29</v>
      </c>
      <c r="S57" s="13" t="s">
        <v>30</v>
      </c>
      <c r="T57" t="s">
        <v>636</v>
      </c>
      <c r="U57" t="s">
        <v>595</v>
      </c>
      <c r="V57" t="s">
        <v>564</v>
      </c>
    </row>
    <row r="58" spans="1:22" x14ac:dyDescent="0.25">
      <c r="A58" s="23">
        <v>57</v>
      </c>
      <c r="B58" s="25" t="s">
        <v>239</v>
      </c>
      <c r="C58" s="42" t="s">
        <v>240</v>
      </c>
      <c r="D58" s="23" t="s">
        <v>23</v>
      </c>
      <c r="E58" s="23" t="s">
        <v>25</v>
      </c>
      <c r="F58" s="23" t="s">
        <v>46</v>
      </c>
      <c r="G58" s="23" t="s">
        <v>26</v>
      </c>
      <c r="H58" s="23" t="s">
        <v>34</v>
      </c>
      <c r="I58" s="24">
        <v>1152</v>
      </c>
      <c r="J58" s="24">
        <v>300</v>
      </c>
      <c r="K58" s="24">
        <v>1300</v>
      </c>
      <c r="L58" s="23" t="s">
        <v>233</v>
      </c>
      <c r="M58" s="14">
        <f t="shared" si="0"/>
        <v>1378</v>
      </c>
      <c r="N58" s="14">
        <f t="shared" si="1"/>
        <v>2830</v>
      </c>
      <c r="O58" s="14">
        <f t="shared" si="2"/>
        <v>2930.68</v>
      </c>
      <c r="P58" s="34">
        <f t="shared" si="3"/>
        <v>100.68</v>
      </c>
      <c r="Q58" s="14">
        <f t="shared" si="4"/>
        <v>2830</v>
      </c>
      <c r="R58" s="14" t="s">
        <v>29</v>
      </c>
      <c r="S58" s="13" t="s">
        <v>30</v>
      </c>
      <c r="T58" t="s">
        <v>637</v>
      </c>
      <c r="U58" t="s">
        <v>595</v>
      </c>
      <c r="V58" t="s">
        <v>564</v>
      </c>
    </row>
    <row r="59" spans="1:22" x14ac:dyDescent="0.25">
      <c r="A59" s="23">
        <v>58</v>
      </c>
      <c r="B59" s="25" t="s">
        <v>241</v>
      </c>
      <c r="C59" s="42" t="s">
        <v>242</v>
      </c>
      <c r="D59" s="23" t="s">
        <v>23</v>
      </c>
      <c r="E59" s="23" t="s">
        <v>58</v>
      </c>
      <c r="F59" s="23" t="s">
        <v>45</v>
      </c>
      <c r="G59" s="23" t="s">
        <v>26</v>
      </c>
      <c r="H59" s="23" t="s">
        <v>34</v>
      </c>
      <c r="I59" s="24">
        <v>1152</v>
      </c>
      <c r="J59" s="24">
        <v>400</v>
      </c>
      <c r="K59" s="24">
        <v>1300</v>
      </c>
      <c r="L59" s="23" t="s">
        <v>227</v>
      </c>
      <c r="M59" s="14">
        <f t="shared" si="0"/>
        <v>1378</v>
      </c>
      <c r="N59" s="14">
        <f t="shared" si="1"/>
        <v>2930</v>
      </c>
      <c r="O59" s="14">
        <f t="shared" si="2"/>
        <v>3036.68</v>
      </c>
      <c r="P59" s="34">
        <f t="shared" si="3"/>
        <v>106.68</v>
      </c>
      <c r="Q59" s="14">
        <f t="shared" si="4"/>
        <v>2930</v>
      </c>
      <c r="R59" s="14" t="s">
        <v>29</v>
      </c>
      <c r="S59" s="13" t="s">
        <v>30</v>
      </c>
      <c r="T59" t="s">
        <v>638</v>
      </c>
      <c r="U59" t="s">
        <v>612</v>
      </c>
      <c r="V59" t="s">
        <v>564</v>
      </c>
    </row>
    <row r="60" spans="1:22" x14ac:dyDescent="0.25">
      <c r="A60" s="23">
        <v>59</v>
      </c>
      <c r="B60" s="25" t="s">
        <v>243</v>
      </c>
      <c r="C60" s="42" t="s">
        <v>244</v>
      </c>
      <c r="D60" s="23" t="s">
        <v>23</v>
      </c>
      <c r="E60" s="23" t="s">
        <v>25</v>
      </c>
      <c r="F60" s="23" t="s">
        <v>105</v>
      </c>
      <c r="G60" s="23" t="s">
        <v>26</v>
      </c>
      <c r="H60" s="23" t="s">
        <v>34</v>
      </c>
      <c r="I60" s="23">
        <v>245.28</v>
      </c>
      <c r="J60" s="24">
        <v>100</v>
      </c>
      <c r="K60" s="24">
        <v>0</v>
      </c>
      <c r="L60" s="23"/>
      <c r="M60" s="14">
        <f t="shared" si="0"/>
        <v>0</v>
      </c>
      <c r="N60" s="14">
        <f t="shared" si="1"/>
        <v>345.28</v>
      </c>
      <c r="O60" s="14">
        <f t="shared" si="2"/>
        <v>351.28</v>
      </c>
      <c r="P60" s="34">
        <f t="shared" si="3"/>
        <v>6</v>
      </c>
      <c r="Q60" s="14">
        <f t="shared" si="4"/>
        <v>345.28</v>
      </c>
      <c r="R60" s="14" t="s">
        <v>29</v>
      </c>
      <c r="S60" s="13" t="s">
        <v>30</v>
      </c>
      <c r="T60" t="s">
        <v>639</v>
      </c>
      <c r="U60" t="s">
        <v>612</v>
      </c>
      <c r="V60" t="s">
        <v>561</v>
      </c>
    </row>
    <row r="61" spans="1:22" x14ac:dyDescent="0.25">
      <c r="A61" s="23">
        <v>60</v>
      </c>
      <c r="B61" s="25" t="s">
        <v>245</v>
      </c>
      <c r="C61" s="42" t="s">
        <v>246</v>
      </c>
      <c r="D61" s="23" t="s">
        <v>23</v>
      </c>
      <c r="E61" s="23" t="s">
        <v>25</v>
      </c>
      <c r="F61" s="23" t="s">
        <v>105</v>
      </c>
      <c r="G61" s="23" t="s">
        <v>26</v>
      </c>
      <c r="H61" s="23" t="s">
        <v>34</v>
      </c>
      <c r="I61" s="23">
        <v>0</v>
      </c>
      <c r="J61" s="24">
        <v>100</v>
      </c>
      <c r="K61" s="24">
        <v>0</v>
      </c>
      <c r="L61" s="23"/>
      <c r="M61" s="14">
        <f t="shared" si="0"/>
        <v>0</v>
      </c>
      <c r="N61" s="14">
        <f t="shared" si="1"/>
        <v>100</v>
      </c>
      <c r="O61" s="14">
        <f t="shared" si="2"/>
        <v>106</v>
      </c>
      <c r="P61" s="34">
        <f t="shared" si="3"/>
        <v>6</v>
      </c>
      <c r="Q61" s="14">
        <f t="shared" si="4"/>
        <v>100</v>
      </c>
      <c r="R61" s="14" t="s">
        <v>29</v>
      </c>
      <c r="S61" s="13" t="s">
        <v>30</v>
      </c>
      <c r="T61" t="s">
        <v>640</v>
      </c>
      <c r="U61" t="s">
        <v>903</v>
      </c>
      <c r="V61" t="s">
        <v>561</v>
      </c>
    </row>
    <row r="62" spans="1:22" x14ac:dyDescent="0.25">
      <c r="A62" s="23">
        <v>61</v>
      </c>
      <c r="B62" s="25" t="s">
        <v>247</v>
      </c>
      <c r="C62" s="42" t="s">
        <v>248</v>
      </c>
      <c r="D62" s="23" t="s">
        <v>23</v>
      </c>
      <c r="E62" s="23" t="s">
        <v>25</v>
      </c>
      <c r="F62" s="23" t="s">
        <v>105</v>
      </c>
      <c r="G62" s="23" t="s">
        <v>26</v>
      </c>
      <c r="H62" s="23" t="s">
        <v>34</v>
      </c>
      <c r="I62" s="23">
        <v>245.28</v>
      </c>
      <c r="J62" s="24">
        <v>100</v>
      </c>
      <c r="K62" s="24">
        <v>0</v>
      </c>
      <c r="L62" s="23"/>
      <c r="M62" s="14">
        <f t="shared" si="0"/>
        <v>0</v>
      </c>
      <c r="N62" s="14">
        <f t="shared" si="1"/>
        <v>345.28</v>
      </c>
      <c r="O62" s="14">
        <f t="shared" si="2"/>
        <v>351.28</v>
      </c>
      <c r="P62" s="34">
        <f t="shared" si="3"/>
        <v>6</v>
      </c>
      <c r="Q62" s="14">
        <f t="shared" si="4"/>
        <v>345.28</v>
      </c>
      <c r="R62" s="14" t="s">
        <v>29</v>
      </c>
      <c r="S62" s="13" t="s">
        <v>30</v>
      </c>
      <c r="T62" t="s">
        <v>641</v>
      </c>
      <c r="U62" t="s">
        <v>570</v>
      </c>
      <c r="V62" t="s">
        <v>561</v>
      </c>
    </row>
    <row r="63" spans="1:22" x14ac:dyDescent="0.25">
      <c r="A63" s="23">
        <v>62</v>
      </c>
      <c r="B63" s="25" t="s">
        <v>47</v>
      </c>
      <c r="C63" s="42" t="s">
        <v>249</v>
      </c>
      <c r="D63" s="23" t="s">
        <v>23</v>
      </c>
      <c r="E63" s="23" t="s">
        <v>25</v>
      </c>
      <c r="F63" s="23" t="s">
        <v>105</v>
      </c>
      <c r="G63" s="23" t="s">
        <v>26</v>
      </c>
      <c r="H63" s="23" t="s">
        <v>34</v>
      </c>
      <c r="I63" s="23">
        <v>245.28</v>
      </c>
      <c r="J63" s="24">
        <v>100</v>
      </c>
      <c r="K63" s="24">
        <v>0</v>
      </c>
      <c r="L63" s="23"/>
      <c r="M63" s="14">
        <f t="shared" si="0"/>
        <v>0</v>
      </c>
      <c r="N63" s="14">
        <f t="shared" si="1"/>
        <v>345.28</v>
      </c>
      <c r="O63" s="14">
        <f t="shared" si="2"/>
        <v>351.28</v>
      </c>
      <c r="P63" s="34">
        <f t="shared" si="3"/>
        <v>6</v>
      </c>
      <c r="Q63" s="14">
        <f t="shared" si="4"/>
        <v>345.28</v>
      </c>
      <c r="R63" s="14" t="s">
        <v>29</v>
      </c>
      <c r="S63" s="13" t="s">
        <v>30</v>
      </c>
      <c r="T63" t="s">
        <v>642</v>
      </c>
      <c r="U63" t="s">
        <v>570</v>
      </c>
      <c r="V63" t="s">
        <v>561</v>
      </c>
    </row>
    <row r="64" spans="1:22" x14ac:dyDescent="0.25">
      <c r="A64" s="23">
        <v>63</v>
      </c>
      <c r="B64" s="25" t="s">
        <v>250</v>
      </c>
      <c r="C64" s="42" t="s">
        <v>251</v>
      </c>
      <c r="D64" s="23" t="s">
        <v>23</v>
      </c>
      <c r="E64" s="23" t="s">
        <v>25</v>
      </c>
      <c r="F64" s="23" t="s">
        <v>105</v>
      </c>
      <c r="G64" s="23" t="s">
        <v>26</v>
      </c>
      <c r="H64" s="23" t="s">
        <v>34</v>
      </c>
      <c r="I64" s="23">
        <v>245.28</v>
      </c>
      <c r="J64" s="24">
        <v>100</v>
      </c>
      <c r="K64" s="24">
        <v>0</v>
      </c>
      <c r="L64" s="23"/>
      <c r="M64" s="14">
        <f t="shared" si="0"/>
        <v>0</v>
      </c>
      <c r="N64" s="14">
        <f t="shared" si="1"/>
        <v>345.28</v>
      </c>
      <c r="O64" s="14">
        <f t="shared" si="2"/>
        <v>351.28</v>
      </c>
      <c r="P64" s="34">
        <f t="shared" si="3"/>
        <v>6</v>
      </c>
      <c r="Q64" s="14">
        <f t="shared" si="4"/>
        <v>345.28</v>
      </c>
      <c r="R64" s="14" t="s">
        <v>29</v>
      </c>
      <c r="S64" s="13" t="s">
        <v>30</v>
      </c>
      <c r="T64" t="s">
        <v>643</v>
      </c>
      <c r="U64" t="s">
        <v>566</v>
      </c>
      <c r="V64" t="s">
        <v>582</v>
      </c>
    </row>
    <row r="65" spans="1:22" x14ac:dyDescent="0.25">
      <c r="A65" s="23">
        <v>64</v>
      </c>
      <c r="B65" s="25" t="s">
        <v>252</v>
      </c>
      <c r="C65" s="42" t="s">
        <v>253</v>
      </c>
      <c r="D65" s="23" t="s">
        <v>23</v>
      </c>
      <c r="E65" s="23" t="s">
        <v>25</v>
      </c>
      <c r="F65" s="23" t="s">
        <v>105</v>
      </c>
      <c r="G65" s="23" t="s">
        <v>26</v>
      </c>
      <c r="H65" s="23" t="s">
        <v>34</v>
      </c>
      <c r="I65" s="23">
        <v>245.28</v>
      </c>
      <c r="J65" s="24">
        <v>100</v>
      </c>
      <c r="K65" s="24">
        <v>0</v>
      </c>
      <c r="L65" s="23"/>
      <c r="M65" s="14">
        <f t="shared" si="0"/>
        <v>0</v>
      </c>
      <c r="N65" s="14">
        <f t="shared" si="1"/>
        <v>345.28</v>
      </c>
      <c r="O65" s="14">
        <f t="shared" si="2"/>
        <v>351.28</v>
      </c>
      <c r="P65" s="34">
        <f t="shared" si="3"/>
        <v>6</v>
      </c>
      <c r="Q65" s="14">
        <f t="shared" si="4"/>
        <v>345.28</v>
      </c>
      <c r="R65" s="14" t="s">
        <v>29</v>
      </c>
      <c r="S65" s="13" t="s">
        <v>30</v>
      </c>
      <c r="T65" t="s">
        <v>644</v>
      </c>
      <c r="U65" t="s">
        <v>645</v>
      </c>
      <c r="V65" t="s">
        <v>561</v>
      </c>
    </row>
    <row r="66" spans="1:22" x14ac:dyDescent="0.25">
      <c r="A66" s="23">
        <v>65</v>
      </c>
      <c r="B66" s="25" t="s">
        <v>254</v>
      </c>
      <c r="C66" s="42" t="s">
        <v>255</v>
      </c>
      <c r="D66" s="23" t="s">
        <v>23</v>
      </c>
      <c r="E66" s="23" t="s">
        <v>25</v>
      </c>
      <c r="F66" s="23" t="s">
        <v>105</v>
      </c>
      <c r="G66" s="23" t="s">
        <v>26</v>
      </c>
      <c r="H66" s="23" t="s">
        <v>34</v>
      </c>
      <c r="I66" s="23">
        <v>245.28</v>
      </c>
      <c r="J66" s="24">
        <v>100</v>
      </c>
      <c r="K66" s="24">
        <v>0</v>
      </c>
      <c r="L66" s="23"/>
      <c r="M66" s="14">
        <f t="shared" ref="M66:M129" si="5">K66*1.06</f>
        <v>0</v>
      </c>
      <c r="N66" s="14">
        <f t="shared" ref="N66:N129" si="6">I66+J66+M66</f>
        <v>345.28</v>
      </c>
      <c r="O66" s="14">
        <f t="shared" ref="O66:O129" si="7">I66+(J66+M66)*1.06</f>
        <v>351.28</v>
      </c>
      <c r="P66" s="34">
        <f t="shared" ref="P66:P129" si="8">(M66+J66)*0.06</f>
        <v>6</v>
      </c>
      <c r="Q66" s="14">
        <f t="shared" ref="Q66:Q129" si="9">O66-P66</f>
        <v>345.28</v>
      </c>
      <c r="R66" s="14" t="s">
        <v>29</v>
      </c>
      <c r="S66" s="13" t="s">
        <v>30</v>
      </c>
      <c r="T66" t="s">
        <v>646</v>
      </c>
      <c r="U66" t="s">
        <v>576</v>
      </c>
      <c r="V66" t="s">
        <v>561</v>
      </c>
    </row>
    <row r="67" spans="1:22" x14ac:dyDescent="0.25">
      <c r="A67" s="23">
        <v>66</v>
      </c>
      <c r="B67" s="25" t="s">
        <v>95</v>
      </c>
      <c r="C67" s="42" t="s">
        <v>256</v>
      </c>
      <c r="D67" s="23" t="s">
        <v>23</v>
      </c>
      <c r="E67" s="23" t="s">
        <v>25</v>
      </c>
      <c r="F67" s="23" t="s">
        <v>105</v>
      </c>
      <c r="G67" s="23" t="s">
        <v>26</v>
      </c>
      <c r="H67" s="23" t="s">
        <v>34</v>
      </c>
      <c r="I67" s="23">
        <v>245.28</v>
      </c>
      <c r="J67" s="24">
        <v>100</v>
      </c>
      <c r="K67" s="24">
        <v>0</v>
      </c>
      <c r="L67" s="23"/>
      <c r="M67" s="14">
        <f t="shared" si="5"/>
        <v>0</v>
      </c>
      <c r="N67" s="14">
        <f t="shared" si="6"/>
        <v>345.28</v>
      </c>
      <c r="O67" s="14">
        <f t="shared" si="7"/>
        <v>351.28</v>
      </c>
      <c r="P67" s="34">
        <f t="shared" si="8"/>
        <v>6</v>
      </c>
      <c r="Q67" s="14">
        <f t="shared" si="9"/>
        <v>345.28</v>
      </c>
      <c r="R67" s="14" t="s">
        <v>29</v>
      </c>
      <c r="S67" s="13" t="s">
        <v>30</v>
      </c>
      <c r="T67" t="s">
        <v>647</v>
      </c>
      <c r="U67" t="s">
        <v>578</v>
      </c>
      <c r="V67" t="s">
        <v>561</v>
      </c>
    </row>
    <row r="68" spans="1:22" x14ac:dyDescent="0.25">
      <c r="A68" s="23">
        <v>67</v>
      </c>
      <c r="B68" s="25" t="s">
        <v>257</v>
      </c>
      <c r="C68" s="42" t="s">
        <v>258</v>
      </c>
      <c r="D68" s="23" t="s">
        <v>23</v>
      </c>
      <c r="E68" s="23" t="s">
        <v>25</v>
      </c>
      <c r="F68" s="23" t="s">
        <v>105</v>
      </c>
      <c r="G68" s="23" t="s">
        <v>26</v>
      </c>
      <c r="H68" s="23" t="s">
        <v>34</v>
      </c>
      <c r="I68" s="23">
        <v>245.28</v>
      </c>
      <c r="J68" s="24">
        <v>100</v>
      </c>
      <c r="K68" s="24">
        <v>0</v>
      </c>
      <c r="L68" s="23"/>
      <c r="M68" s="14">
        <f t="shared" si="5"/>
        <v>0</v>
      </c>
      <c r="N68" s="14">
        <f t="shared" si="6"/>
        <v>345.28</v>
      </c>
      <c r="O68" s="14">
        <f t="shared" si="7"/>
        <v>351.28</v>
      </c>
      <c r="P68" s="34">
        <f t="shared" si="8"/>
        <v>6</v>
      </c>
      <c r="Q68" s="14">
        <f t="shared" si="9"/>
        <v>345.28</v>
      </c>
      <c r="R68" s="14" t="s">
        <v>29</v>
      </c>
      <c r="S68" s="13" t="s">
        <v>30</v>
      </c>
      <c r="T68" t="s">
        <v>648</v>
      </c>
      <c r="U68" t="s">
        <v>578</v>
      </c>
      <c r="V68" t="s">
        <v>561</v>
      </c>
    </row>
    <row r="69" spans="1:22" x14ac:dyDescent="0.25">
      <c r="A69" s="23">
        <v>68</v>
      </c>
      <c r="B69" s="25" t="s">
        <v>259</v>
      </c>
      <c r="C69" s="42" t="s">
        <v>260</v>
      </c>
      <c r="D69" s="23" t="s">
        <v>23</v>
      </c>
      <c r="E69" s="23" t="s">
        <v>44</v>
      </c>
      <c r="F69" s="23" t="s">
        <v>46</v>
      </c>
      <c r="G69" s="23" t="s">
        <v>26</v>
      </c>
      <c r="H69" s="23" t="s">
        <v>34</v>
      </c>
      <c r="I69" s="24">
        <v>1152</v>
      </c>
      <c r="J69" s="24">
        <v>300</v>
      </c>
      <c r="K69" s="24">
        <v>1300</v>
      </c>
      <c r="L69" s="23" t="s">
        <v>261</v>
      </c>
      <c r="M69" s="14">
        <f t="shared" si="5"/>
        <v>1378</v>
      </c>
      <c r="N69" s="14">
        <f t="shared" si="6"/>
        <v>2830</v>
      </c>
      <c r="O69" s="14">
        <f t="shared" si="7"/>
        <v>2930.68</v>
      </c>
      <c r="P69" s="34">
        <f t="shared" si="8"/>
        <v>100.68</v>
      </c>
      <c r="Q69" s="14">
        <f t="shared" si="9"/>
        <v>2830</v>
      </c>
      <c r="R69" s="14" t="s">
        <v>29</v>
      </c>
      <c r="S69" s="13" t="s">
        <v>30</v>
      </c>
      <c r="T69" t="s">
        <v>649</v>
      </c>
      <c r="U69" t="s">
        <v>650</v>
      </c>
      <c r="V69" t="s">
        <v>651</v>
      </c>
    </row>
    <row r="70" spans="1:22" x14ac:dyDescent="0.25">
      <c r="A70" s="23">
        <v>69</v>
      </c>
      <c r="B70" s="25" t="s">
        <v>77</v>
      </c>
      <c r="C70" s="42" t="s">
        <v>704</v>
      </c>
      <c r="D70" s="23" t="s">
        <v>23</v>
      </c>
      <c r="E70" s="23" t="s">
        <v>25</v>
      </c>
      <c r="F70" s="23" t="s">
        <v>46</v>
      </c>
      <c r="G70" s="23" t="s">
        <v>26</v>
      </c>
      <c r="H70" s="23" t="s">
        <v>34</v>
      </c>
      <c r="I70" s="24">
        <v>1152</v>
      </c>
      <c r="J70" s="24">
        <v>300</v>
      </c>
      <c r="K70" s="24">
        <v>0</v>
      </c>
      <c r="L70" s="23" t="s">
        <v>262</v>
      </c>
      <c r="M70" s="14">
        <f t="shared" si="5"/>
        <v>0</v>
      </c>
      <c r="N70" s="14">
        <f t="shared" si="6"/>
        <v>1452</v>
      </c>
      <c r="O70" s="14">
        <f t="shared" si="7"/>
        <v>1470</v>
      </c>
      <c r="P70" s="34">
        <f t="shared" si="8"/>
        <v>18</v>
      </c>
      <c r="Q70" s="14">
        <f t="shared" si="9"/>
        <v>1452</v>
      </c>
      <c r="R70" s="14" t="s">
        <v>29</v>
      </c>
      <c r="S70" s="13" t="s">
        <v>30</v>
      </c>
      <c r="T70" t="s">
        <v>652</v>
      </c>
      <c r="U70" t="s">
        <v>578</v>
      </c>
      <c r="V70" t="s">
        <v>564</v>
      </c>
    </row>
    <row r="71" spans="1:22" x14ac:dyDescent="0.25">
      <c r="A71" s="23">
        <v>70</v>
      </c>
      <c r="B71" s="25" t="s">
        <v>103</v>
      </c>
      <c r="C71" s="42" t="s">
        <v>104</v>
      </c>
      <c r="D71" s="23" t="s">
        <v>23</v>
      </c>
      <c r="E71" s="23" t="s">
        <v>58</v>
      </c>
      <c r="F71" s="23" t="s">
        <v>46</v>
      </c>
      <c r="G71" s="23" t="s">
        <v>26</v>
      </c>
      <c r="H71" s="23" t="s">
        <v>34</v>
      </c>
      <c r="I71" s="24">
        <v>1152</v>
      </c>
      <c r="J71" s="24">
        <v>300</v>
      </c>
      <c r="K71" s="24">
        <v>1300</v>
      </c>
      <c r="L71" s="23" t="s">
        <v>263</v>
      </c>
      <c r="M71" s="14">
        <f t="shared" si="5"/>
        <v>1378</v>
      </c>
      <c r="N71" s="14">
        <f t="shared" si="6"/>
        <v>2830</v>
      </c>
      <c r="O71" s="14">
        <f t="shared" si="7"/>
        <v>2930.68</v>
      </c>
      <c r="P71" s="34">
        <f t="shared" si="8"/>
        <v>100.68</v>
      </c>
      <c r="Q71" s="14">
        <f t="shared" si="9"/>
        <v>2830</v>
      </c>
      <c r="R71" s="14" t="s">
        <v>29</v>
      </c>
      <c r="S71" s="13" t="s">
        <v>30</v>
      </c>
      <c r="T71" t="s">
        <v>653</v>
      </c>
      <c r="U71" t="s">
        <v>586</v>
      </c>
      <c r="V71" t="s">
        <v>571</v>
      </c>
    </row>
    <row r="72" spans="1:22" x14ac:dyDescent="0.25">
      <c r="A72" s="23">
        <v>71</v>
      </c>
      <c r="B72" s="25" t="s">
        <v>264</v>
      </c>
      <c r="C72" s="42" t="s">
        <v>265</v>
      </c>
      <c r="D72" s="23" t="s">
        <v>23</v>
      </c>
      <c r="E72" s="23" t="s">
        <v>58</v>
      </c>
      <c r="F72" s="23" t="s">
        <v>46</v>
      </c>
      <c r="G72" s="23" t="s">
        <v>26</v>
      </c>
      <c r="H72" s="23" t="s">
        <v>34</v>
      </c>
      <c r="I72" s="24">
        <v>1152</v>
      </c>
      <c r="J72" s="24">
        <v>300</v>
      </c>
      <c r="K72" s="24">
        <v>1300</v>
      </c>
      <c r="L72" s="23" t="s">
        <v>266</v>
      </c>
      <c r="M72" s="14">
        <f t="shared" si="5"/>
        <v>1378</v>
      </c>
      <c r="N72" s="14">
        <f t="shared" si="6"/>
        <v>2830</v>
      </c>
      <c r="O72" s="14">
        <f t="shared" si="7"/>
        <v>2930.68</v>
      </c>
      <c r="P72" s="34">
        <f t="shared" si="8"/>
        <v>100.68</v>
      </c>
      <c r="Q72" s="14">
        <f t="shared" si="9"/>
        <v>2830</v>
      </c>
      <c r="R72" s="14" t="s">
        <v>29</v>
      </c>
      <c r="S72" s="13" t="s">
        <v>30</v>
      </c>
      <c r="T72" t="s">
        <v>654</v>
      </c>
      <c r="U72" t="s">
        <v>595</v>
      </c>
      <c r="V72" t="s">
        <v>564</v>
      </c>
    </row>
    <row r="73" spans="1:22" x14ac:dyDescent="0.25">
      <c r="A73" s="23">
        <v>72</v>
      </c>
      <c r="B73" s="25" t="s">
        <v>97</v>
      </c>
      <c r="C73" s="42" t="s">
        <v>267</v>
      </c>
      <c r="D73" s="23" t="s">
        <v>23</v>
      </c>
      <c r="E73" s="23" t="s">
        <v>44</v>
      </c>
      <c r="F73" s="23" t="s">
        <v>46</v>
      </c>
      <c r="G73" s="23" t="s">
        <v>26</v>
      </c>
      <c r="H73" s="23" t="s">
        <v>34</v>
      </c>
      <c r="I73" s="24">
        <v>1152</v>
      </c>
      <c r="J73" s="24">
        <v>300</v>
      </c>
      <c r="K73" s="24">
        <v>0</v>
      </c>
      <c r="L73" s="23" t="s">
        <v>268</v>
      </c>
      <c r="M73" s="14">
        <f t="shared" si="5"/>
        <v>0</v>
      </c>
      <c r="N73" s="14">
        <f t="shared" si="6"/>
        <v>1452</v>
      </c>
      <c r="O73" s="14">
        <f t="shared" si="7"/>
        <v>1470</v>
      </c>
      <c r="P73" s="34">
        <f t="shared" si="8"/>
        <v>18</v>
      </c>
      <c r="Q73" s="14">
        <f t="shared" si="9"/>
        <v>1452</v>
      </c>
      <c r="R73" s="14" t="s">
        <v>29</v>
      </c>
      <c r="S73" s="13" t="s">
        <v>30</v>
      </c>
      <c r="T73" t="s">
        <v>655</v>
      </c>
      <c r="U73" t="s">
        <v>568</v>
      </c>
      <c r="V73" t="s">
        <v>564</v>
      </c>
    </row>
    <row r="74" spans="1:22" x14ac:dyDescent="0.25">
      <c r="A74" s="23">
        <v>73</v>
      </c>
      <c r="B74" s="25" t="s">
        <v>269</v>
      </c>
      <c r="C74" s="42" t="s">
        <v>270</v>
      </c>
      <c r="D74" s="23" t="s">
        <v>23</v>
      </c>
      <c r="E74" s="23" t="s">
        <v>58</v>
      </c>
      <c r="F74" s="23" t="s">
        <v>46</v>
      </c>
      <c r="G74" s="23" t="s">
        <v>26</v>
      </c>
      <c r="H74" s="23" t="s">
        <v>34</v>
      </c>
      <c r="I74" s="24">
        <v>1152</v>
      </c>
      <c r="J74" s="24">
        <v>300</v>
      </c>
      <c r="K74" s="24">
        <v>1300</v>
      </c>
      <c r="L74" s="23" t="s">
        <v>271</v>
      </c>
      <c r="M74" s="14">
        <f t="shared" si="5"/>
        <v>1378</v>
      </c>
      <c r="N74" s="14">
        <f t="shared" si="6"/>
        <v>2830</v>
      </c>
      <c r="O74" s="14">
        <f t="shared" si="7"/>
        <v>2930.68</v>
      </c>
      <c r="P74" s="34">
        <f t="shared" si="8"/>
        <v>100.68</v>
      </c>
      <c r="Q74" s="14">
        <f t="shared" si="9"/>
        <v>2830</v>
      </c>
      <c r="R74" s="14" t="s">
        <v>29</v>
      </c>
      <c r="S74" s="13" t="s">
        <v>30</v>
      </c>
      <c r="T74" t="s">
        <v>656</v>
      </c>
      <c r="U74" t="s">
        <v>595</v>
      </c>
      <c r="V74" t="s">
        <v>564</v>
      </c>
    </row>
    <row r="75" spans="1:22" x14ac:dyDescent="0.25">
      <c r="A75" s="23">
        <v>74</v>
      </c>
      <c r="B75" s="25" t="s">
        <v>272</v>
      </c>
      <c r="C75" s="42" t="s">
        <v>705</v>
      </c>
      <c r="D75" s="23" t="s">
        <v>23</v>
      </c>
      <c r="E75" s="23" t="s">
        <v>58</v>
      </c>
      <c r="F75" s="23" t="s">
        <v>46</v>
      </c>
      <c r="G75" s="23" t="s">
        <v>26</v>
      </c>
      <c r="H75" s="23" t="s">
        <v>34</v>
      </c>
      <c r="I75" s="24">
        <v>1152</v>
      </c>
      <c r="J75" s="24">
        <v>300</v>
      </c>
      <c r="K75" s="24">
        <v>1300</v>
      </c>
      <c r="L75" s="23" t="s">
        <v>273</v>
      </c>
      <c r="M75" s="14">
        <f t="shared" si="5"/>
        <v>1378</v>
      </c>
      <c r="N75" s="14">
        <f t="shared" si="6"/>
        <v>2830</v>
      </c>
      <c r="O75" s="14">
        <f t="shared" si="7"/>
        <v>2930.68</v>
      </c>
      <c r="P75" s="34">
        <f t="shared" si="8"/>
        <v>100.68</v>
      </c>
      <c r="Q75" s="14">
        <f t="shared" si="9"/>
        <v>2830</v>
      </c>
      <c r="R75" s="14" t="s">
        <v>29</v>
      </c>
      <c r="S75" s="13" t="s">
        <v>30</v>
      </c>
      <c r="T75" t="s">
        <v>753</v>
      </c>
      <c r="U75" t="s">
        <v>595</v>
      </c>
      <c r="V75" t="s">
        <v>564</v>
      </c>
    </row>
    <row r="76" spans="1:22" x14ac:dyDescent="0.25">
      <c r="A76" s="23">
        <v>75</v>
      </c>
      <c r="B76" s="31" t="s">
        <v>274</v>
      </c>
      <c r="C76" s="42" t="s">
        <v>275</v>
      </c>
      <c r="D76" s="23" t="s">
        <v>23</v>
      </c>
      <c r="E76" s="23" t="s">
        <v>25</v>
      </c>
      <c r="F76" s="23" t="s">
        <v>46</v>
      </c>
      <c r="G76" s="23" t="s">
        <v>26</v>
      </c>
      <c r="H76" s="23" t="s">
        <v>34</v>
      </c>
      <c r="I76" s="24">
        <v>1152</v>
      </c>
      <c r="J76" s="24">
        <v>300</v>
      </c>
      <c r="K76" s="24">
        <v>0</v>
      </c>
      <c r="L76" s="23" t="s">
        <v>276</v>
      </c>
      <c r="M76" s="14">
        <f t="shared" si="5"/>
        <v>0</v>
      </c>
      <c r="N76" s="14">
        <f t="shared" si="6"/>
        <v>1452</v>
      </c>
      <c r="O76" s="14">
        <f t="shared" si="7"/>
        <v>1470</v>
      </c>
      <c r="P76" s="34">
        <f t="shared" si="8"/>
        <v>18</v>
      </c>
      <c r="Q76" s="14">
        <f t="shared" si="9"/>
        <v>1452</v>
      </c>
      <c r="R76" s="14" t="s">
        <v>29</v>
      </c>
      <c r="S76" s="13" t="s">
        <v>30</v>
      </c>
      <c r="T76" t="s">
        <v>657</v>
      </c>
      <c r="U76" t="s">
        <v>612</v>
      </c>
      <c r="V76" t="s">
        <v>564</v>
      </c>
    </row>
    <row r="77" spans="1:22" x14ac:dyDescent="0.25">
      <c r="A77" s="23">
        <v>76</v>
      </c>
      <c r="B77" s="25" t="s">
        <v>277</v>
      </c>
      <c r="C77" s="42" t="s">
        <v>706</v>
      </c>
      <c r="D77" s="23" t="s">
        <v>23</v>
      </c>
      <c r="E77" s="23" t="s">
        <v>25</v>
      </c>
      <c r="F77" s="23" t="s">
        <v>105</v>
      </c>
      <c r="G77" s="23" t="s">
        <v>26</v>
      </c>
      <c r="H77" s="23" t="s">
        <v>34</v>
      </c>
      <c r="I77" s="23">
        <v>245.28</v>
      </c>
      <c r="J77" s="24">
        <v>100</v>
      </c>
      <c r="K77" s="24">
        <v>0</v>
      </c>
      <c r="L77" s="23"/>
      <c r="M77" s="14">
        <f t="shared" si="5"/>
        <v>0</v>
      </c>
      <c r="N77" s="14">
        <f t="shared" si="6"/>
        <v>345.28</v>
      </c>
      <c r="O77" s="14">
        <f t="shared" si="7"/>
        <v>351.28</v>
      </c>
      <c r="P77" s="34">
        <f t="shared" si="8"/>
        <v>6</v>
      </c>
      <c r="Q77" s="14">
        <f t="shared" si="9"/>
        <v>345.28</v>
      </c>
      <c r="R77" s="14" t="s">
        <v>29</v>
      </c>
      <c r="S77" s="13" t="s">
        <v>30</v>
      </c>
      <c r="T77" t="s">
        <v>658</v>
      </c>
      <c r="U77" t="s">
        <v>578</v>
      </c>
      <c r="V77" t="s">
        <v>561</v>
      </c>
    </row>
    <row r="78" spans="1:22" x14ac:dyDescent="0.25">
      <c r="A78" s="23">
        <v>77</v>
      </c>
      <c r="B78" s="25" t="s">
        <v>278</v>
      </c>
      <c r="C78" s="42" t="s">
        <v>279</v>
      </c>
      <c r="D78" s="23" t="s">
        <v>23</v>
      </c>
      <c r="E78" s="23" t="s">
        <v>25</v>
      </c>
      <c r="F78" s="23" t="s">
        <v>105</v>
      </c>
      <c r="G78" s="23" t="s">
        <v>26</v>
      </c>
      <c r="H78" s="23" t="s">
        <v>34</v>
      </c>
      <c r="I78" s="23">
        <v>245.28</v>
      </c>
      <c r="J78" s="24">
        <v>100</v>
      </c>
      <c r="K78" s="24">
        <v>0</v>
      </c>
      <c r="L78" s="23"/>
      <c r="M78" s="14">
        <f t="shared" si="5"/>
        <v>0</v>
      </c>
      <c r="N78" s="14">
        <f t="shared" si="6"/>
        <v>345.28</v>
      </c>
      <c r="O78" s="14">
        <f t="shared" si="7"/>
        <v>351.28</v>
      </c>
      <c r="P78" s="34">
        <f t="shared" si="8"/>
        <v>6</v>
      </c>
      <c r="Q78" s="14">
        <f t="shared" si="9"/>
        <v>345.28</v>
      </c>
      <c r="R78" s="14" t="s">
        <v>29</v>
      </c>
      <c r="S78" s="13" t="s">
        <v>30</v>
      </c>
      <c r="T78" t="s">
        <v>659</v>
      </c>
      <c r="U78" t="s">
        <v>578</v>
      </c>
      <c r="V78" t="s">
        <v>561</v>
      </c>
    </row>
    <row r="79" spans="1:22" x14ac:dyDescent="0.25">
      <c r="A79" s="23">
        <v>78</v>
      </c>
      <c r="B79" s="25" t="s">
        <v>280</v>
      </c>
      <c r="C79" s="42" t="s">
        <v>281</v>
      </c>
      <c r="D79" s="23" t="s">
        <v>23</v>
      </c>
      <c r="E79" s="23" t="s">
        <v>25</v>
      </c>
      <c r="F79" s="23" t="s">
        <v>105</v>
      </c>
      <c r="G79" s="23" t="s">
        <v>26</v>
      </c>
      <c r="H79" s="23" t="s">
        <v>34</v>
      </c>
      <c r="I79" s="23">
        <v>245.28</v>
      </c>
      <c r="J79" s="24">
        <v>100</v>
      </c>
      <c r="K79" s="24">
        <v>0</v>
      </c>
      <c r="L79" s="23"/>
      <c r="M79" s="14">
        <f t="shared" si="5"/>
        <v>0</v>
      </c>
      <c r="N79" s="14">
        <f t="shared" si="6"/>
        <v>345.28</v>
      </c>
      <c r="O79" s="14">
        <f t="shared" si="7"/>
        <v>351.28</v>
      </c>
      <c r="P79" s="34">
        <f t="shared" si="8"/>
        <v>6</v>
      </c>
      <c r="Q79" s="14">
        <f t="shared" si="9"/>
        <v>345.28</v>
      </c>
      <c r="R79" s="14" t="s">
        <v>29</v>
      </c>
      <c r="S79" s="13" t="s">
        <v>30</v>
      </c>
      <c r="T79" t="s">
        <v>660</v>
      </c>
      <c r="U79" t="s">
        <v>578</v>
      </c>
      <c r="V79" t="s">
        <v>561</v>
      </c>
    </row>
    <row r="80" spans="1:22" x14ac:dyDescent="0.25">
      <c r="A80" s="23">
        <v>79</v>
      </c>
      <c r="B80" s="25" t="s">
        <v>282</v>
      </c>
      <c r="C80" s="42" t="s">
        <v>283</v>
      </c>
      <c r="D80" s="23" t="s">
        <v>23</v>
      </c>
      <c r="E80" s="23" t="s">
        <v>25</v>
      </c>
      <c r="F80" s="23" t="s">
        <v>105</v>
      </c>
      <c r="G80" s="23" t="s">
        <v>26</v>
      </c>
      <c r="H80" s="23" t="s">
        <v>34</v>
      </c>
      <c r="I80" s="23">
        <v>245.28</v>
      </c>
      <c r="J80" s="24">
        <v>100</v>
      </c>
      <c r="K80" s="24">
        <v>0</v>
      </c>
      <c r="L80" s="23"/>
      <c r="M80" s="14">
        <f t="shared" si="5"/>
        <v>0</v>
      </c>
      <c r="N80" s="14">
        <f t="shared" si="6"/>
        <v>345.28</v>
      </c>
      <c r="O80" s="14">
        <f t="shared" si="7"/>
        <v>351.28</v>
      </c>
      <c r="P80" s="34">
        <f t="shared" si="8"/>
        <v>6</v>
      </c>
      <c r="Q80" s="14">
        <f t="shared" si="9"/>
        <v>345.28</v>
      </c>
      <c r="R80" s="14" t="s">
        <v>29</v>
      </c>
      <c r="S80" s="13" t="s">
        <v>30</v>
      </c>
      <c r="T80" t="s">
        <v>661</v>
      </c>
      <c r="U80" t="s">
        <v>650</v>
      </c>
      <c r="V80" t="s">
        <v>561</v>
      </c>
    </row>
    <row r="81" spans="1:22" x14ac:dyDescent="0.25">
      <c r="A81" s="23">
        <v>80</v>
      </c>
      <c r="B81" s="25" t="s">
        <v>284</v>
      </c>
      <c r="C81" s="42" t="s">
        <v>707</v>
      </c>
      <c r="D81" s="23" t="s">
        <v>23</v>
      </c>
      <c r="E81" s="23" t="s">
        <v>25</v>
      </c>
      <c r="F81" s="23" t="s">
        <v>105</v>
      </c>
      <c r="G81" s="23" t="s">
        <v>26</v>
      </c>
      <c r="H81" s="23" t="s">
        <v>34</v>
      </c>
      <c r="I81" s="23">
        <v>245.28</v>
      </c>
      <c r="J81" s="24">
        <v>100</v>
      </c>
      <c r="K81" s="24">
        <v>0</v>
      </c>
      <c r="L81" s="23"/>
      <c r="M81" s="14">
        <f t="shared" si="5"/>
        <v>0</v>
      </c>
      <c r="N81" s="14">
        <f t="shared" si="6"/>
        <v>345.28</v>
      </c>
      <c r="O81" s="14">
        <f t="shared" si="7"/>
        <v>351.28</v>
      </c>
      <c r="P81" s="34">
        <f t="shared" si="8"/>
        <v>6</v>
      </c>
      <c r="Q81" s="14">
        <f t="shared" si="9"/>
        <v>345.28</v>
      </c>
      <c r="R81" s="14" t="s">
        <v>29</v>
      </c>
      <c r="S81" s="13" t="s">
        <v>30</v>
      </c>
      <c r="T81" t="s">
        <v>662</v>
      </c>
      <c r="U81" t="s">
        <v>566</v>
      </c>
      <c r="V81" t="s">
        <v>561</v>
      </c>
    </row>
    <row r="82" spans="1:22" x14ac:dyDescent="0.25">
      <c r="A82" s="23">
        <v>81</v>
      </c>
      <c r="B82" s="25" t="s">
        <v>50</v>
      </c>
      <c r="C82" s="42" t="s">
        <v>708</v>
      </c>
      <c r="D82" s="23" t="s">
        <v>23</v>
      </c>
      <c r="E82" s="23" t="s">
        <v>25</v>
      </c>
      <c r="F82" s="23" t="s">
        <v>105</v>
      </c>
      <c r="G82" s="23" t="s">
        <v>26</v>
      </c>
      <c r="H82" s="23" t="s">
        <v>34</v>
      </c>
      <c r="I82" s="23">
        <v>245.28</v>
      </c>
      <c r="J82" s="24">
        <v>100</v>
      </c>
      <c r="K82" s="24">
        <v>0</v>
      </c>
      <c r="L82" s="23"/>
      <c r="M82" s="14">
        <f t="shared" si="5"/>
        <v>0</v>
      </c>
      <c r="N82" s="14">
        <f t="shared" si="6"/>
        <v>345.28</v>
      </c>
      <c r="O82" s="14">
        <f t="shared" si="7"/>
        <v>351.28</v>
      </c>
      <c r="P82" s="34">
        <f t="shared" si="8"/>
        <v>6</v>
      </c>
      <c r="Q82" s="14">
        <f t="shared" si="9"/>
        <v>345.28</v>
      </c>
      <c r="R82" s="14" t="s">
        <v>29</v>
      </c>
      <c r="S82" s="13" t="s">
        <v>30</v>
      </c>
      <c r="T82" t="s">
        <v>663</v>
      </c>
      <c r="U82" t="s">
        <v>595</v>
      </c>
      <c r="V82" t="s">
        <v>561</v>
      </c>
    </row>
    <row r="83" spans="1:22" ht="13.8" thickBot="1" x14ac:dyDescent="0.3">
      <c r="A83" s="23">
        <v>82</v>
      </c>
      <c r="B83" s="25" t="s">
        <v>285</v>
      </c>
      <c r="C83" s="42" t="s">
        <v>286</v>
      </c>
      <c r="D83" s="23" t="s">
        <v>23</v>
      </c>
      <c r="E83" s="23" t="s">
        <v>25</v>
      </c>
      <c r="F83" s="23" t="s">
        <v>105</v>
      </c>
      <c r="G83" s="23" t="s">
        <v>26</v>
      </c>
      <c r="H83" s="23" t="s">
        <v>34</v>
      </c>
      <c r="I83" s="23">
        <v>245.28</v>
      </c>
      <c r="J83" s="24">
        <v>100</v>
      </c>
      <c r="K83" s="24">
        <v>0</v>
      </c>
      <c r="L83" s="23"/>
      <c r="M83" s="14">
        <f t="shared" si="5"/>
        <v>0</v>
      </c>
      <c r="N83" s="14">
        <f t="shared" si="6"/>
        <v>345.28</v>
      </c>
      <c r="O83" s="14">
        <f t="shared" si="7"/>
        <v>351.28</v>
      </c>
      <c r="P83" s="34">
        <f t="shared" si="8"/>
        <v>6</v>
      </c>
      <c r="Q83" s="14">
        <f t="shared" si="9"/>
        <v>345.28</v>
      </c>
      <c r="R83" s="14" t="s">
        <v>29</v>
      </c>
      <c r="S83" s="13" t="s">
        <v>30</v>
      </c>
      <c r="T83" t="s">
        <v>664</v>
      </c>
      <c r="U83" t="s">
        <v>576</v>
      </c>
      <c r="V83" t="s">
        <v>561</v>
      </c>
    </row>
    <row r="84" spans="1:22" ht="13.8" thickBot="1" x14ac:dyDescent="0.3">
      <c r="A84" s="23">
        <v>83</v>
      </c>
      <c r="B84" s="25" t="s">
        <v>287</v>
      </c>
      <c r="C84" s="44" t="s">
        <v>740</v>
      </c>
      <c r="D84" s="23" t="s">
        <v>23</v>
      </c>
      <c r="E84" s="23" t="s">
        <v>25</v>
      </c>
      <c r="F84" s="23" t="s">
        <v>62</v>
      </c>
      <c r="G84" s="23" t="s">
        <v>26</v>
      </c>
      <c r="H84" s="23" t="s">
        <v>34</v>
      </c>
      <c r="I84" s="24">
        <v>920</v>
      </c>
      <c r="J84" s="24">
        <v>400</v>
      </c>
      <c r="K84" s="24">
        <v>658</v>
      </c>
      <c r="L84" s="23" t="s">
        <v>288</v>
      </c>
      <c r="M84" s="14">
        <f t="shared" si="5"/>
        <v>697.48</v>
      </c>
      <c r="N84" s="14">
        <f t="shared" si="6"/>
        <v>2017.48</v>
      </c>
      <c r="O84" s="14">
        <f t="shared" si="7"/>
        <v>2083.33</v>
      </c>
      <c r="P84" s="34">
        <f t="shared" si="8"/>
        <v>65.849999999999994</v>
      </c>
      <c r="Q84" s="14">
        <f t="shared" si="9"/>
        <v>2017.48</v>
      </c>
      <c r="R84" s="14" t="s">
        <v>29</v>
      </c>
      <c r="S84" s="13" t="s">
        <v>30</v>
      </c>
      <c r="T84" t="s">
        <v>754</v>
      </c>
      <c r="U84" t="s">
        <v>568</v>
      </c>
      <c r="V84" t="s">
        <v>755</v>
      </c>
    </row>
    <row r="85" spans="1:22" ht="13.8" thickBot="1" x14ac:dyDescent="0.3">
      <c r="A85" s="23">
        <v>84</v>
      </c>
      <c r="B85" s="25" t="s">
        <v>289</v>
      </c>
      <c r="C85" s="44" t="s">
        <v>741</v>
      </c>
      <c r="D85" s="23" t="s">
        <v>23</v>
      </c>
      <c r="E85" s="23" t="s">
        <v>25</v>
      </c>
      <c r="F85" s="23" t="s">
        <v>62</v>
      </c>
      <c r="G85" s="23" t="s">
        <v>26</v>
      </c>
      <c r="H85" s="23" t="s">
        <v>34</v>
      </c>
      <c r="I85" s="24">
        <v>920</v>
      </c>
      <c r="J85" s="24">
        <v>400</v>
      </c>
      <c r="K85" s="24">
        <v>656</v>
      </c>
      <c r="L85" s="23" t="s">
        <v>290</v>
      </c>
      <c r="M85" s="14">
        <f t="shared" si="5"/>
        <v>695.36</v>
      </c>
      <c r="N85" s="14">
        <f t="shared" si="6"/>
        <v>2015.36</v>
      </c>
      <c r="O85" s="14">
        <f t="shared" si="7"/>
        <v>2081.08</v>
      </c>
      <c r="P85" s="34">
        <f t="shared" si="8"/>
        <v>65.72</v>
      </c>
      <c r="Q85" s="14">
        <f t="shared" si="9"/>
        <v>2015.36</v>
      </c>
      <c r="R85" s="14" t="s">
        <v>29</v>
      </c>
      <c r="S85" s="13" t="s">
        <v>30</v>
      </c>
      <c r="T85" t="s">
        <v>756</v>
      </c>
      <c r="U85" t="s">
        <v>589</v>
      </c>
      <c r="V85" t="s">
        <v>755</v>
      </c>
    </row>
    <row r="86" spans="1:22" ht="13.8" thickBot="1" x14ac:dyDescent="0.3">
      <c r="A86" s="23">
        <v>85</v>
      </c>
      <c r="B86" s="25" t="s">
        <v>87</v>
      </c>
      <c r="C86" s="44" t="s">
        <v>742</v>
      </c>
      <c r="D86" s="23" t="s">
        <v>23</v>
      </c>
      <c r="E86" s="23" t="s">
        <v>25</v>
      </c>
      <c r="F86" s="23" t="s">
        <v>62</v>
      </c>
      <c r="G86" s="23" t="s">
        <v>26</v>
      </c>
      <c r="H86" s="23" t="s">
        <v>34</v>
      </c>
      <c r="I86" s="24">
        <v>920</v>
      </c>
      <c r="J86" s="24">
        <v>400</v>
      </c>
      <c r="K86" s="24">
        <v>656</v>
      </c>
      <c r="L86" s="23" t="s">
        <v>290</v>
      </c>
      <c r="M86" s="14">
        <f t="shared" si="5"/>
        <v>695.36</v>
      </c>
      <c r="N86" s="14">
        <f t="shared" si="6"/>
        <v>2015.36</v>
      </c>
      <c r="O86" s="14">
        <f t="shared" si="7"/>
        <v>2081.08</v>
      </c>
      <c r="P86" s="34">
        <f t="shared" si="8"/>
        <v>65.72</v>
      </c>
      <c r="Q86" s="14">
        <f t="shared" si="9"/>
        <v>2015.36</v>
      </c>
      <c r="R86" s="14" t="s">
        <v>29</v>
      </c>
      <c r="S86" s="13" t="s">
        <v>30</v>
      </c>
      <c r="T86" t="s">
        <v>757</v>
      </c>
      <c r="U86" t="s">
        <v>570</v>
      </c>
      <c r="V86" t="s">
        <v>755</v>
      </c>
    </row>
    <row r="87" spans="1:22" x14ac:dyDescent="0.25">
      <c r="A87" s="23">
        <v>86</v>
      </c>
      <c r="B87" s="25" t="s">
        <v>291</v>
      </c>
      <c r="C87" s="42" t="s">
        <v>709</v>
      </c>
      <c r="D87" s="23" t="s">
        <v>23</v>
      </c>
      <c r="E87" s="23" t="s">
        <v>25</v>
      </c>
      <c r="F87" s="23" t="s">
        <v>105</v>
      </c>
      <c r="G87" s="23" t="s">
        <v>26</v>
      </c>
      <c r="H87" s="23" t="s">
        <v>34</v>
      </c>
      <c r="I87" s="23">
        <v>245.28</v>
      </c>
      <c r="J87" s="24">
        <v>100</v>
      </c>
      <c r="K87" s="24">
        <v>0</v>
      </c>
      <c r="L87" s="23"/>
      <c r="M87" s="14">
        <f t="shared" si="5"/>
        <v>0</v>
      </c>
      <c r="N87" s="14">
        <f t="shared" si="6"/>
        <v>345.28</v>
      </c>
      <c r="O87" s="14">
        <f t="shared" si="7"/>
        <v>351.28</v>
      </c>
      <c r="P87" s="34">
        <f t="shared" si="8"/>
        <v>6</v>
      </c>
      <c r="Q87" s="14">
        <f t="shared" si="9"/>
        <v>345.28</v>
      </c>
      <c r="R87" s="14" t="s">
        <v>29</v>
      </c>
      <c r="S87" s="13" t="s">
        <v>30</v>
      </c>
      <c r="T87" t="s">
        <v>665</v>
      </c>
      <c r="U87" t="s">
        <v>563</v>
      </c>
      <c r="V87" t="s">
        <v>561</v>
      </c>
    </row>
    <row r="88" spans="1:22" x14ac:dyDescent="0.25">
      <c r="A88" s="23">
        <v>87</v>
      </c>
      <c r="B88" s="25" t="s">
        <v>292</v>
      </c>
      <c r="C88" s="42" t="s">
        <v>293</v>
      </c>
      <c r="D88" s="23" t="s">
        <v>23</v>
      </c>
      <c r="E88" s="23" t="s">
        <v>25</v>
      </c>
      <c r="F88" s="23" t="s">
        <v>105</v>
      </c>
      <c r="G88" s="23" t="s">
        <v>26</v>
      </c>
      <c r="H88" s="23" t="s">
        <v>34</v>
      </c>
      <c r="I88" s="23">
        <v>245.28</v>
      </c>
      <c r="J88" s="24">
        <v>100</v>
      </c>
      <c r="K88" s="24">
        <v>0</v>
      </c>
      <c r="L88" s="23"/>
      <c r="M88" s="14">
        <f t="shared" si="5"/>
        <v>0</v>
      </c>
      <c r="N88" s="14">
        <f t="shared" si="6"/>
        <v>345.28</v>
      </c>
      <c r="O88" s="14">
        <f t="shared" si="7"/>
        <v>351.28</v>
      </c>
      <c r="P88" s="34">
        <f t="shared" si="8"/>
        <v>6</v>
      </c>
      <c r="Q88" s="14">
        <f t="shared" si="9"/>
        <v>345.28</v>
      </c>
      <c r="R88" s="14" t="s">
        <v>29</v>
      </c>
      <c r="S88" s="13" t="s">
        <v>30</v>
      </c>
      <c r="T88" t="s">
        <v>666</v>
      </c>
      <c r="U88" t="s">
        <v>612</v>
      </c>
      <c r="V88" t="s">
        <v>561</v>
      </c>
    </row>
    <row r="89" spans="1:22" x14ac:dyDescent="0.25">
      <c r="A89" s="23">
        <v>88</v>
      </c>
      <c r="B89" s="25" t="s">
        <v>125</v>
      </c>
      <c r="C89" s="42" t="s">
        <v>126</v>
      </c>
      <c r="D89" s="23" t="s">
        <v>23</v>
      </c>
      <c r="E89" s="23" t="s">
        <v>25</v>
      </c>
      <c r="F89" s="23" t="s">
        <v>105</v>
      </c>
      <c r="G89" s="23" t="s">
        <v>26</v>
      </c>
      <c r="H89" s="23" t="s">
        <v>34</v>
      </c>
      <c r="I89" s="23">
        <v>245.28</v>
      </c>
      <c r="J89" s="24">
        <v>100</v>
      </c>
      <c r="K89" s="24">
        <v>0</v>
      </c>
      <c r="L89" s="23"/>
      <c r="M89" s="14">
        <f t="shared" si="5"/>
        <v>0</v>
      </c>
      <c r="N89" s="14">
        <f t="shared" si="6"/>
        <v>345.28</v>
      </c>
      <c r="O89" s="14">
        <f t="shared" si="7"/>
        <v>351.28</v>
      </c>
      <c r="P89" s="34">
        <f t="shared" si="8"/>
        <v>6</v>
      </c>
      <c r="Q89" s="14">
        <f t="shared" si="9"/>
        <v>345.28</v>
      </c>
      <c r="R89" s="14" t="s">
        <v>29</v>
      </c>
      <c r="S89" s="13" t="s">
        <v>30</v>
      </c>
      <c r="T89" t="s">
        <v>667</v>
      </c>
      <c r="U89" t="s">
        <v>595</v>
      </c>
      <c r="V89" t="s">
        <v>561</v>
      </c>
    </row>
    <row r="90" spans="1:22" x14ac:dyDescent="0.25">
      <c r="A90" s="23">
        <v>89</v>
      </c>
      <c r="B90" s="25" t="s">
        <v>294</v>
      </c>
      <c r="C90" s="42" t="s">
        <v>295</v>
      </c>
      <c r="D90" s="23" t="s">
        <v>23</v>
      </c>
      <c r="E90" s="23" t="s">
        <v>25</v>
      </c>
      <c r="F90" s="23" t="s">
        <v>46</v>
      </c>
      <c r="G90" s="23" t="s">
        <v>26</v>
      </c>
      <c r="H90" s="23" t="s">
        <v>34</v>
      </c>
      <c r="I90" s="24">
        <v>1152</v>
      </c>
      <c r="J90" s="24">
        <v>300</v>
      </c>
      <c r="K90" s="24">
        <v>0</v>
      </c>
      <c r="L90" s="23" t="s">
        <v>123</v>
      </c>
      <c r="M90" s="14">
        <f t="shared" si="5"/>
        <v>0</v>
      </c>
      <c r="N90" s="14">
        <f t="shared" si="6"/>
        <v>1452</v>
      </c>
      <c r="O90" s="14">
        <f t="shared" si="7"/>
        <v>1470</v>
      </c>
      <c r="P90" s="34">
        <f t="shared" si="8"/>
        <v>18</v>
      </c>
      <c r="Q90" s="14">
        <f t="shared" si="9"/>
        <v>1452</v>
      </c>
      <c r="R90" s="14" t="s">
        <v>29</v>
      </c>
      <c r="S90" s="13" t="s">
        <v>30</v>
      </c>
      <c r="T90" t="s">
        <v>668</v>
      </c>
      <c r="U90" t="s">
        <v>612</v>
      </c>
      <c r="V90" t="s">
        <v>564</v>
      </c>
    </row>
    <row r="91" spans="1:22" x14ac:dyDescent="0.25">
      <c r="A91" s="23">
        <v>90</v>
      </c>
      <c r="B91" s="25" t="s">
        <v>296</v>
      </c>
      <c r="C91" s="42" t="s">
        <v>297</v>
      </c>
      <c r="D91" s="23" t="s">
        <v>23</v>
      </c>
      <c r="E91" s="23" t="s">
        <v>58</v>
      </c>
      <c r="F91" s="23" t="s">
        <v>46</v>
      </c>
      <c r="G91" s="23" t="s">
        <v>26</v>
      </c>
      <c r="H91" s="23" t="s">
        <v>34</v>
      </c>
      <c r="I91" s="24">
        <v>1152</v>
      </c>
      <c r="J91" s="24">
        <v>300</v>
      </c>
      <c r="K91" s="24">
        <v>1300</v>
      </c>
      <c r="L91" s="23" t="s">
        <v>271</v>
      </c>
      <c r="M91" s="14">
        <f t="shared" si="5"/>
        <v>1378</v>
      </c>
      <c r="N91" s="14">
        <f t="shared" si="6"/>
        <v>2830</v>
      </c>
      <c r="O91" s="14">
        <f t="shared" si="7"/>
        <v>2930.68</v>
      </c>
      <c r="P91" s="34">
        <f t="shared" si="8"/>
        <v>100.68</v>
      </c>
      <c r="Q91" s="14">
        <f t="shared" si="9"/>
        <v>2830</v>
      </c>
      <c r="R91" s="14" t="s">
        <v>29</v>
      </c>
      <c r="S91" s="13" t="s">
        <v>30</v>
      </c>
      <c r="T91" t="s">
        <v>669</v>
      </c>
      <c r="U91" t="s">
        <v>595</v>
      </c>
      <c r="V91" t="s">
        <v>564</v>
      </c>
    </row>
    <row r="92" spans="1:22" x14ac:dyDescent="0.25">
      <c r="A92" s="23">
        <v>91</v>
      </c>
      <c r="B92" s="25" t="s">
        <v>96</v>
      </c>
      <c r="C92" s="42" t="s">
        <v>298</v>
      </c>
      <c r="D92" s="23" t="s">
        <v>23</v>
      </c>
      <c r="E92" s="23" t="s">
        <v>25</v>
      </c>
      <c r="F92" s="23" t="s">
        <v>46</v>
      </c>
      <c r="G92" s="23" t="s">
        <v>26</v>
      </c>
      <c r="H92" s="23" t="s">
        <v>34</v>
      </c>
      <c r="I92" s="24">
        <v>1152</v>
      </c>
      <c r="J92" s="24">
        <v>300</v>
      </c>
      <c r="K92" s="24">
        <v>1300</v>
      </c>
      <c r="L92" s="23" t="s">
        <v>233</v>
      </c>
      <c r="M92" s="14">
        <f t="shared" si="5"/>
        <v>1378</v>
      </c>
      <c r="N92" s="14">
        <f t="shared" si="6"/>
        <v>2830</v>
      </c>
      <c r="O92" s="14">
        <f t="shared" si="7"/>
        <v>2930.68</v>
      </c>
      <c r="P92" s="34">
        <f t="shared" si="8"/>
        <v>100.68</v>
      </c>
      <c r="Q92" s="14">
        <f t="shared" si="9"/>
        <v>2830</v>
      </c>
      <c r="R92" s="14" t="s">
        <v>29</v>
      </c>
      <c r="S92" s="13" t="s">
        <v>30</v>
      </c>
      <c r="T92" t="s">
        <v>670</v>
      </c>
      <c r="U92" t="s">
        <v>595</v>
      </c>
      <c r="V92" t="s">
        <v>564</v>
      </c>
    </row>
    <row r="93" spans="1:22" x14ac:dyDescent="0.25">
      <c r="A93" s="23">
        <v>92</v>
      </c>
      <c r="B93" s="25" t="s">
        <v>98</v>
      </c>
      <c r="C93" s="42" t="s">
        <v>299</v>
      </c>
      <c r="D93" s="23" t="s">
        <v>23</v>
      </c>
      <c r="E93" s="23" t="s">
        <v>58</v>
      </c>
      <c r="F93" s="23" t="s">
        <v>46</v>
      </c>
      <c r="G93" s="23" t="s">
        <v>26</v>
      </c>
      <c r="H93" s="23" t="s">
        <v>34</v>
      </c>
      <c r="I93" s="24">
        <v>1152</v>
      </c>
      <c r="J93" s="24">
        <v>300</v>
      </c>
      <c r="K93" s="24">
        <v>1300</v>
      </c>
      <c r="L93" s="23" t="s">
        <v>300</v>
      </c>
      <c r="M93" s="14">
        <f t="shared" si="5"/>
        <v>1378</v>
      </c>
      <c r="N93" s="14">
        <f t="shared" si="6"/>
        <v>2830</v>
      </c>
      <c r="O93" s="14">
        <f t="shared" si="7"/>
        <v>2930.68</v>
      </c>
      <c r="P93" s="34">
        <f t="shared" si="8"/>
        <v>100.68</v>
      </c>
      <c r="Q93" s="14">
        <f t="shared" si="9"/>
        <v>2830</v>
      </c>
      <c r="R93" s="14" t="s">
        <v>29</v>
      </c>
      <c r="S93" s="13" t="s">
        <v>30</v>
      </c>
      <c r="T93" t="s">
        <v>671</v>
      </c>
      <c r="U93" t="s">
        <v>578</v>
      </c>
      <c r="V93" t="s">
        <v>564</v>
      </c>
    </row>
    <row r="94" spans="1:22" x14ac:dyDescent="0.25">
      <c r="A94" s="23">
        <v>93</v>
      </c>
      <c r="B94" s="25" t="s">
        <v>301</v>
      </c>
      <c r="C94" s="42" t="s">
        <v>302</v>
      </c>
      <c r="D94" s="23" t="s">
        <v>23</v>
      </c>
      <c r="E94" s="23" t="s">
        <v>58</v>
      </c>
      <c r="F94" s="23" t="s">
        <v>46</v>
      </c>
      <c r="G94" s="23" t="s">
        <v>26</v>
      </c>
      <c r="H94" s="23" t="s">
        <v>34</v>
      </c>
      <c r="I94" s="24">
        <v>1152</v>
      </c>
      <c r="J94" s="24">
        <v>300</v>
      </c>
      <c r="K94" s="24">
        <v>1300</v>
      </c>
      <c r="L94" s="23" t="s">
        <v>271</v>
      </c>
      <c r="M94" s="14">
        <f t="shared" si="5"/>
        <v>1378</v>
      </c>
      <c r="N94" s="14">
        <f t="shared" si="6"/>
        <v>2830</v>
      </c>
      <c r="O94" s="14">
        <f t="shared" si="7"/>
        <v>2930.68</v>
      </c>
      <c r="P94" s="34">
        <f t="shared" si="8"/>
        <v>100.68</v>
      </c>
      <c r="Q94" s="14">
        <f t="shared" si="9"/>
        <v>2830</v>
      </c>
      <c r="R94" s="14" t="s">
        <v>29</v>
      </c>
      <c r="S94" s="13" t="s">
        <v>30</v>
      </c>
      <c r="T94" t="s">
        <v>672</v>
      </c>
      <c r="U94" t="s">
        <v>568</v>
      </c>
      <c r="V94" t="s">
        <v>564</v>
      </c>
    </row>
    <row r="95" spans="1:22" x14ac:dyDescent="0.25">
      <c r="A95" s="23">
        <v>94</v>
      </c>
      <c r="B95" s="25" t="s">
        <v>303</v>
      </c>
      <c r="C95" s="42" t="s">
        <v>304</v>
      </c>
      <c r="D95" s="23" t="s">
        <v>23</v>
      </c>
      <c r="E95" s="23" t="s">
        <v>25</v>
      </c>
      <c r="F95" s="23" t="s">
        <v>46</v>
      </c>
      <c r="G95" s="23" t="s">
        <v>26</v>
      </c>
      <c r="H95" s="23" t="s">
        <v>34</v>
      </c>
      <c r="I95" s="24">
        <v>1152</v>
      </c>
      <c r="J95" s="24">
        <v>300</v>
      </c>
      <c r="K95" s="24">
        <v>0</v>
      </c>
      <c r="L95" s="23" t="s">
        <v>305</v>
      </c>
      <c r="M95" s="14">
        <f t="shared" si="5"/>
        <v>0</v>
      </c>
      <c r="N95" s="14">
        <f t="shared" si="6"/>
        <v>1452</v>
      </c>
      <c r="O95" s="14">
        <f t="shared" si="7"/>
        <v>1470</v>
      </c>
      <c r="P95" s="34">
        <f t="shared" si="8"/>
        <v>18</v>
      </c>
      <c r="Q95" s="14">
        <f t="shared" si="9"/>
        <v>1452</v>
      </c>
      <c r="R95" s="14" t="s">
        <v>29</v>
      </c>
      <c r="S95" s="13" t="s">
        <v>30</v>
      </c>
      <c r="T95" t="s">
        <v>673</v>
      </c>
      <c r="U95" t="s">
        <v>595</v>
      </c>
      <c r="V95" t="s">
        <v>564</v>
      </c>
    </row>
    <row r="96" spans="1:22" x14ac:dyDescent="0.25">
      <c r="A96" s="23">
        <v>95</v>
      </c>
      <c r="B96" s="25" t="s">
        <v>306</v>
      </c>
      <c r="C96" s="42" t="s">
        <v>307</v>
      </c>
      <c r="D96" s="23" t="s">
        <v>23</v>
      </c>
      <c r="E96" s="23" t="s">
        <v>25</v>
      </c>
      <c r="F96" s="23" t="s">
        <v>46</v>
      </c>
      <c r="G96" s="23" t="s">
        <v>26</v>
      </c>
      <c r="H96" s="23" t="s">
        <v>34</v>
      </c>
      <c r="I96" s="24">
        <v>1152</v>
      </c>
      <c r="J96" s="24">
        <v>300</v>
      </c>
      <c r="K96" s="24">
        <v>1300</v>
      </c>
      <c r="L96" s="23" t="s">
        <v>308</v>
      </c>
      <c r="M96" s="14">
        <f t="shared" si="5"/>
        <v>1378</v>
      </c>
      <c r="N96" s="14">
        <f t="shared" si="6"/>
        <v>2830</v>
      </c>
      <c r="O96" s="14">
        <f t="shared" si="7"/>
        <v>2930.68</v>
      </c>
      <c r="P96" s="34">
        <f t="shared" si="8"/>
        <v>100.68</v>
      </c>
      <c r="Q96" s="14">
        <f t="shared" si="9"/>
        <v>2830</v>
      </c>
      <c r="R96" s="14" t="s">
        <v>29</v>
      </c>
      <c r="S96" s="13" t="s">
        <v>30</v>
      </c>
      <c r="T96" t="s">
        <v>674</v>
      </c>
      <c r="U96" t="s">
        <v>675</v>
      </c>
      <c r="V96" t="s">
        <v>564</v>
      </c>
    </row>
    <row r="97" spans="1:22" x14ac:dyDescent="0.25">
      <c r="A97" s="23">
        <v>96</v>
      </c>
      <c r="B97" s="25" t="s">
        <v>309</v>
      </c>
      <c r="C97" s="42" t="s">
        <v>310</v>
      </c>
      <c r="D97" s="23" t="s">
        <v>23</v>
      </c>
      <c r="E97" s="23" t="s">
        <v>25</v>
      </c>
      <c r="F97" s="23" t="s">
        <v>46</v>
      </c>
      <c r="G97" s="23" t="s">
        <v>26</v>
      </c>
      <c r="H97" s="23" t="s">
        <v>34</v>
      </c>
      <c r="I97" s="24">
        <v>1152</v>
      </c>
      <c r="J97" s="24">
        <v>300</v>
      </c>
      <c r="K97" s="24">
        <v>0</v>
      </c>
      <c r="L97" s="23" t="s">
        <v>305</v>
      </c>
      <c r="M97" s="14">
        <f t="shared" si="5"/>
        <v>0</v>
      </c>
      <c r="N97" s="14">
        <f t="shared" si="6"/>
        <v>1452</v>
      </c>
      <c r="O97" s="14">
        <f t="shared" si="7"/>
        <v>1470</v>
      </c>
      <c r="P97" s="34">
        <f t="shared" si="8"/>
        <v>18</v>
      </c>
      <c r="Q97" s="14">
        <f t="shared" si="9"/>
        <v>1452</v>
      </c>
      <c r="R97" s="14" t="s">
        <v>29</v>
      </c>
      <c r="S97" s="13" t="s">
        <v>30</v>
      </c>
      <c r="T97" t="s">
        <v>676</v>
      </c>
      <c r="U97" t="s">
        <v>578</v>
      </c>
      <c r="V97" t="s">
        <v>564</v>
      </c>
    </row>
    <row r="98" spans="1:22" x14ac:dyDescent="0.25">
      <c r="A98" s="23">
        <v>97</v>
      </c>
      <c r="B98" s="31" t="s">
        <v>311</v>
      </c>
      <c r="C98" s="42" t="s">
        <v>710</v>
      </c>
      <c r="D98" s="23" t="s">
        <v>23</v>
      </c>
      <c r="E98" s="23" t="s">
        <v>25</v>
      </c>
      <c r="F98" s="23" t="s">
        <v>46</v>
      </c>
      <c r="G98" s="23" t="s">
        <v>26</v>
      </c>
      <c r="H98" s="23" t="s">
        <v>34</v>
      </c>
      <c r="I98" s="24">
        <v>1152</v>
      </c>
      <c r="J98" s="24">
        <v>300</v>
      </c>
      <c r="K98" s="24">
        <v>0</v>
      </c>
      <c r="L98" s="23" t="s">
        <v>312</v>
      </c>
      <c r="M98" s="14">
        <f t="shared" si="5"/>
        <v>0</v>
      </c>
      <c r="N98" s="14">
        <f t="shared" si="6"/>
        <v>1452</v>
      </c>
      <c r="O98" s="14">
        <f t="shared" si="7"/>
        <v>1470</v>
      </c>
      <c r="P98" s="34">
        <f t="shared" si="8"/>
        <v>18</v>
      </c>
      <c r="Q98" s="14">
        <f t="shared" si="9"/>
        <v>1452</v>
      </c>
      <c r="R98" s="14" t="s">
        <v>29</v>
      </c>
      <c r="S98" s="13" t="s">
        <v>30</v>
      </c>
      <c r="T98" t="s">
        <v>677</v>
      </c>
      <c r="U98" t="s">
        <v>563</v>
      </c>
      <c r="V98" t="s">
        <v>564</v>
      </c>
    </row>
    <row r="99" spans="1:22" x14ac:dyDescent="0.25">
      <c r="A99" s="23">
        <v>98</v>
      </c>
      <c r="B99" s="25" t="s">
        <v>313</v>
      </c>
      <c r="C99" s="42" t="s">
        <v>314</v>
      </c>
      <c r="D99" s="23" t="s">
        <v>23</v>
      </c>
      <c r="E99" s="23" t="s">
        <v>25</v>
      </c>
      <c r="F99" s="23" t="s">
        <v>46</v>
      </c>
      <c r="G99" s="23" t="s">
        <v>26</v>
      </c>
      <c r="H99" s="23" t="s">
        <v>34</v>
      </c>
      <c r="I99" s="24">
        <v>1152</v>
      </c>
      <c r="J99" s="24">
        <v>300</v>
      </c>
      <c r="K99" s="24">
        <v>1326</v>
      </c>
      <c r="L99" s="23" t="s">
        <v>315</v>
      </c>
      <c r="M99" s="14">
        <f t="shared" si="5"/>
        <v>1405.56</v>
      </c>
      <c r="N99" s="14">
        <f t="shared" si="6"/>
        <v>2857.56</v>
      </c>
      <c r="O99" s="14">
        <f t="shared" si="7"/>
        <v>2959.89</v>
      </c>
      <c r="P99" s="34">
        <f t="shared" si="8"/>
        <v>102.33</v>
      </c>
      <c r="Q99" s="14">
        <f t="shared" si="9"/>
        <v>2857.56</v>
      </c>
      <c r="R99" s="14" t="s">
        <v>29</v>
      </c>
      <c r="S99" s="13" t="s">
        <v>30</v>
      </c>
      <c r="T99" t="s">
        <v>678</v>
      </c>
      <c r="U99" t="s">
        <v>679</v>
      </c>
      <c r="V99" t="s">
        <v>564</v>
      </c>
    </row>
    <row r="100" spans="1:22" ht="13.8" thickBot="1" x14ac:dyDescent="0.3">
      <c r="A100" s="23">
        <v>99</v>
      </c>
      <c r="B100" s="25" t="s">
        <v>316</v>
      </c>
      <c r="C100" s="42" t="s">
        <v>317</v>
      </c>
      <c r="D100" s="23" t="s">
        <v>23</v>
      </c>
      <c r="E100" s="23" t="s">
        <v>58</v>
      </c>
      <c r="F100" s="23" t="s">
        <v>46</v>
      </c>
      <c r="G100" s="23" t="s">
        <v>26</v>
      </c>
      <c r="H100" s="23" t="s">
        <v>34</v>
      </c>
      <c r="I100" s="24">
        <v>1152</v>
      </c>
      <c r="J100" s="24">
        <v>300</v>
      </c>
      <c r="K100" s="24">
        <v>0</v>
      </c>
      <c r="L100" s="23" t="s">
        <v>318</v>
      </c>
      <c r="M100" s="14">
        <f t="shared" si="5"/>
        <v>0</v>
      </c>
      <c r="N100" s="14">
        <f t="shared" si="6"/>
        <v>1452</v>
      </c>
      <c r="O100" s="14">
        <f t="shared" si="7"/>
        <v>1470</v>
      </c>
      <c r="P100" s="34">
        <f t="shared" si="8"/>
        <v>18</v>
      </c>
      <c r="Q100" s="14">
        <f t="shared" si="9"/>
        <v>1452</v>
      </c>
      <c r="R100" s="14" t="s">
        <v>29</v>
      </c>
      <c r="S100" s="13" t="s">
        <v>30</v>
      </c>
      <c r="T100" t="s">
        <v>680</v>
      </c>
      <c r="U100" t="s">
        <v>578</v>
      </c>
      <c r="V100" t="s">
        <v>564</v>
      </c>
    </row>
    <row r="101" spans="1:22" ht="13.8" thickBot="1" x14ac:dyDescent="0.3">
      <c r="A101" s="23">
        <v>100</v>
      </c>
      <c r="B101" s="25" t="s">
        <v>319</v>
      </c>
      <c r="C101" s="44" t="s">
        <v>743</v>
      </c>
      <c r="D101" s="23" t="s">
        <v>23</v>
      </c>
      <c r="E101" s="23" t="s">
        <v>25</v>
      </c>
      <c r="F101" s="23" t="s">
        <v>62</v>
      </c>
      <c r="G101" s="23" t="s">
        <v>26</v>
      </c>
      <c r="H101" s="23" t="s">
        <v>34</v>
      </c>
      <c r="I101" s="24">
        <v>920</v>
      </c>
      <c r="J101" s="24">
        <v>400</v>
      </c>
      <c r="K101" s="24">
        <v>638</v>
      </c>
      <c r="L101" s="23" t="s">
        <v>320</v>
      </c>
      <c r="M101" s="14">
        <f t="shared" si="5"/>
        <v>676.28</v>
      </c>
      <c r="N101" s="14">
        <f t="shared" si="6"/>
        <v>1996.28</v>
      </c>
      <c r="O101" s="14">
        <f t="shared" si="7"/>
        <v>2060.86</v>
      </c>
      <c r="P101" s="34">
        <f t="shared" si="8"/>
        <v>64.58</v>
      </c>
      <c r="Q101" s="14">
        <f t="shared" si="9"/>
        <v>1996.28</v>
      </c>
      <c r="R101" s="14" t="s">
        <v>29</v>
      </c>
      <c r="S101" s="13" t="s">
        <v>30</v>
      </c>
      <c r="T101" t="s">
        <v>758</v>
      </c>
      <c r="U101" t="s">
        <v>578</v>
      </c>
      <c r="V101" t="s">
        <v>755</v>
      </c>
    </row>
    <row r="102" spans="1:22" ht="13.8" thickBot="1" x14ac:dyDescent="0.3">
      <c r="A102" s="23">
        <v>101</v>
      </c>
      <c r="B102" s="25" t="s">
        <v>321</v>
      </c>
      <c r="C102" s="44" t="s">
        <v>744</v>
      </c>
      <c r="D102" s="23" t="s">
        <v>23</v>
      </c>
      <c r="E102" s="23" t="s">
        <v>25</v>
      </c>
      <c r="F102" s="23" t="s">
        <v>62</v>
      </c>
      <c r="G102" s="23" t="s">
        <v>26</v>
      </c>
      <c r="H102" s="23" t="s">
        <v>34</v>
      </c>
      <c r="I102" s="24">
        <v>920</v>
      </c>
      <c r="J102" s="24">
        <v>400</v>
      </c>
      <c r="K102" s="24">
        <v>664</v>
      </c>
      <c r="L102" s="23" t="s">
        <v>322</v>
      </c>
      <c r="M102" s="14">
        <f t="shared" si="5"/>
        <v>703.84</v>
      </c>
      <c r="N102" s="14">
        <f t="shared" si="6"/>
        <v>2023.84</v>
      </c>
      <c r="O102" s="14">
        <f t="shared" si="7"/>
        <v>2090.0700000000002</v>
      </c>
      <c r="P102" s="34">
        <f t="shared" si="8"/>
        <v>66.23</v>
      </c>
      <c r="Q102" s="14">
        <f t="shared" si="9"/>
        <v>2023.84</v>
      </c>
      <c r="R102" s="14" t="s">
        <v>29</v>
      </c>
      <c r="S102" s="13" t="s">
        <v>30</v>
      </c>
      <c r="T102" t="s">
        <v>759</v>
      </c>
      <c r="U102" t="s">
        <v>578</v>
      </c>
      <c r="V102" t="s">
        <v>755</v>
      </c>
    </row>
    <row r="103" spans="1:22" ht="13.8" thickBot="1" x14ac:dyDescent="0.3">
      <c r="A103" s="23">
        <v>102</v>
      </c>
      <c r="B103" s="25" t="s">
        <v>88</v>
      </c>
      <c r="C103" s="44" t="s">
        <v>745</v>
      </c>
      <c r="D103" s="23" t="s">
        <v>23</v>
      </c>
      <c r="E103" s="23" t="s">
        <v>25</v>
      </c>
      <c r="F103" s="23" t="s">
        <v>62</v>
      </c>
      <c r="G103" s="23" t="s">
        <v>26</v>
      </c>
      <c r="H103" s="23" t="s">
        <v>34</v>
      </c>
      <c r="I103" s="24">
        <v>920</v>
      </c>
      <c r="J103" s="24">
        <v>400</v>
      </c>
      <c r="K103" s="24">
        <v>678</v>
      </c>
      <c r="L103" s="23" t="s">
        <v>323</v>
      </c>
      <c r="M103" s="14">
        <f t="shared" si="5"/>
        <v>718.68</v>
      </c>
      <c r="N103" s="14">
        <f t="shared" si="6"/>
        <v>2038.68</v>
      </c>
      <c r="O103" s="14">
        <f t="shared" si="7"/>
        <v>2105.8000000000002</v>
      </c>
      <c r="P103" s="34">
        <f t="shared" si="8"/>
        <v>67.12</v>
      </c>
      <c r="Q103" s="14">
        <f t="shared" si="9"/>
        <v>2038.68</v>
      </c>
      <c r="R103" s="14" t="s">
        <v>29</v>
      </c>
      <c r="S103" s="13" t="s">
        <v>30</v>
      </c>
      <c r="T103" t="s">
        <v>760</v>
      </c>
      <c r="U103" t="s">
        <v>650</v>
      </c>
      <c r="V103" t="s">
        <v>755</v>
      </c>
    </row>
    <row r="104" spans="1:22" ht="13.8" thickBot="1" x14ac:dyDescent="0.3">
      <c r="A104" s="23">
        <v>103</v>
      </c>
      <c r="B104" s="25" t="s">
        <v>324</v>
      </c>
      <c r="C104" s="44" t="s">
        <v>746</v>
      </c>
      <c r="D104" s="23" t="s">
        <v>23</v>
      </c>
      <c r="E104" s="23" t="s">
        <v>25</v>
      </c>
      <c r="F104" s="23" t="s">
        <v>62</v>
      </c>
      <c r="G104" s="23" t="s">
        <v>26</v>
      </c>
      <c r="H104" s="23" t="s">
        <v>34</v>
      </c>
      <c r="I104" s="24">
        <v>920</v>
      </c>
      <c r="J104" s="24">
        <v>400</v>
      </c>
      <c r="K104" s="24">
        <v>638</v>
      </c>
      <c r="L104" s="23" t="s">
        <v>320</v>
      </c>
      <c r="M104" s="14">
        <f t="shared" si="5"/>
        <v>676.28</v>
      </c>
      <c r="N104" s="14">
        <f t="shared" si="6"/>
        <v>1996.28</v>
      </c>
      <c r="O104" s="14">
        <f t="shared" si="7"/>
        <v>2060.86</v>
      </c>
      <c r="P104" s="34">
        <f t="shared" si="8"/>
        <v>64.58</v>
      </c>
      <c r="Q104" s="14">
        <f t="shared" si="9"/>
        <v>1996.28</v>
      </c>
      <c r="R104" s="14" t="s">
        <v>29</v>
      </c>
      <c r="S104" s="13" t="s">
        <v>30</v>
      </c>
      <c r="T104" t="s">
        <v>761</v>
      </c>
      <c r="U104" t="s">
        <v>568</v>
      </c>
      <c r="V104" t="s">
        <v>755</v>
      </c>
    </row>
    <row r="105" spans="1:22" x14ac:dyDescent="0.25">
      <c r="A105" s="23">
        <v>104</v>
      </c>
      <c r="B105" s="25" t="s">
        <v>325</v>
      </c>
      <c r="C105" s="42" t="s">
        <v>326</v>
      </c>
      <c r="D105" s="23" t="s">
        <v>23</v>
      </c>
      <c r="E105" s="23" t="s">
        <v>58</v>
      </c>
      <c r="F105" s="23" t="s">
        <v>46</v>
      </c>
      <c r="G105" s="23" t="s">
        <v>26</v>
      </c>
      <c r="H105" s="23" t="s">
        <v>34</v>
      </c>
      <c r="I105" s="24">
        <v>1152</v>
      </c>
      <c r="J105" s="24">
        <v>300</v>
      </c>
      <c r="K105" s="24">
        <v>1300</v>
      </c>
      <c r="L105" s="23" t="s">
        <v>271</v>
      </c>
      <c r="M105" s="14">
        <f t="shared" si="5"/>
        <v>1378</v>
      </c>
      <c r="N105" s="14">
        <f t="shared" si="6"/>
        <v>2830</v>
      </c>
      <c r="O105" s="14">
        <f t="shared" si="7"/>
        <v>2930.68</v>
      </c>
      <c r="P105" s="34">
        <f t="shared" si="8"/>
        <v>100.68</v>
      </c>
      <c r="Q105" s="14">
        <f t="shared" si="9"/>
        <v>2830</v>
      </c>
      <c r="R105" s="14" t="s">
        <v>29</v>
      </c>
      <c r="S105" s="13" t="s">
        <v>30</v>
      </c>
      <c r="T105" t="s">
        <v>681</v>
      </c>
      <c r="U105" t="s">
        <v>650</v>
      </c>
      <c r="V105" t="s">
        <v>564</v>
      </c>
    </row>
    <row r="106" spans="1:22" x14ac:dyDescent="0.25">
      <c r="A106" s="23">
        <v>105</v>
      </c>
      <c r="B106" s="25" t="s">
        <v>327</v>
      </c>
      <c r="C106" s="42" t="s">
        <v>328</v>
      </c>
      <c r="D106" s="23" t="s">
        <v>23</v>
      </c>
      <c r="E106" s="23" t="s">
        <v>25</v>
      </c>
      <c r="F106" s="23" t="s">
        <v>46</v>
      </c>
      <c r="G106" s="23" t="s">
        <v>26</v>
      </c>
      <c r="H106" s="23" t="s">
        <v>34</v>
      </c>
      <c r="I106" s="24">
        <v>1152</v>
      </c>
      <c r="J106" s="24">
        <v>300</v>
      </c>
      <c r="K106" s="24">
        <v>0</v>
      </c>
      <c r="L106" s="23" t="s">
        <v>329</v>
      </c>
      <c r="M106" s="14">
        <f t="shared" si="5"/>
        <v>0</v>
      </c>
      <c r="N106" s="14">
        <f t="shared" si="6"/>
        <v>1452</v>
      </c>
      <c r="O106" s="14">
        <f t="shared" si="7"/>
        <v>1470</v>
      </c>
      <c r="P106" s="34">
        <f t="shared" si="8"/>
        <v>18</v>
      </c>
      <c r="Q106" s="14">
        <f t="shared" si="9"/>
        <v>1452</v>
      </c>
      <c r="R106" s="14" t="s">
        <v>29</v>
      </c>
      <c r="S106" s="13" t="s">
        <v>30</v>
      </c>
      <c r="T106" t="s">
        <v>682</v>
      </c>
      <c r="U106" t="s">
        <v>563</v>
      </c>
      <c r="V106" t="s">
        <v>564</v>
      </c>
    </row>
    <row r="107" spans="1:22" x14ac:dyDescent="0.25">
      <c r="A107" s="23">
        <v>106</v>
      </c>
      <c r="B107" s="25" t="s">
        <v>330</v>
      </c>
      <c r="C107" s="42" t="s">
        <v>331</v>
      </c>
      <c r="D107" s="23" t="s">
        <v>23</v>
      </c>
      <c r="E107" s="23" t="s">
        <v>43</v>
      </c>
      <c r="F107" s="23" t="s">
        <v>46</v>
      </c>
      <c r="G107" s="23" t="s">
        <v>26</v>
      </c>
      <c r="H107" s="23" t="s">
        <v>34</v>
      </c>
      <c r="I107" s="24">
        <v>1152</v>
      </c>
      <c r="J107" s="24">
        <v>300</v>
      </c>
      <c r="K107" s="24">
        <v>1300</v>
      </c>
      <c r="L107" s="23" t="s">
        <v>127</v>
      </c>
      <c r="M107" s="14">
        <f t="shared" si="5"/>
        <v>1378</v>
      </c>
      <c r="N107" s="14">
        <f t="shared" si="6"/>
        <v>2830</v>
      </c>
      <c r="O107" s="14">
        <f t="shared" si="7"/>
        <v>2930.68</v>
      </c>
      <c r="P107" s="34">
        <f t="shared" si="8"/>
        <v>100.68</v>
      </c>
      <c r="Q107" s="14">
        <f t="shared" si="9"/>
        <v>2830</v>
      </c>
      <c r="R107" s="14" t="s">
        <v>29</v>
      </c>
      <c r="S107" s="13" t="s">
        <v>30</v>
      </c>
      <c r="T107" t="s">
        <v>683</v>
      </c>
      <c r="U107" t="s">
        <v>578</v>
      </c>
      <c r="V107" t="s">
        <v>564</v>
      </c>
    </row>
    <row r="108" spans="1:22" x14ac:dyDescent="0.25">
      <c r="A108" s="23">
        <v>107</v>
      </c>
      <c r="B108" s="25" t="s">
        <v>332</v>
      </c>
      <c r="C108" s="42" t="s">
        <v>333</v>
      </c>
      <c r="D108" s="23" t="s">
        <v>23</v>
      </c>
      <c r="E108" s="23" t="s">
        <v>58</v>
      </c>
      <c r="F108" s="23" t="s">
        <v>46</v>
      </c>
      <c r="G108" s="23" t="s">
        <v>26</v>
      </c>
      <c r="H108" s="23" t="s">
        <v>34</v>
      </c>
      <c r="I108" s="24">
        <v>1152</v>
      </c>
      <c r="J108" s="24">
        <v>300</v>
      </c>
      <c r="K108" s="24">
        <v>0</v>
      </c>
      <c r="L108" s="23" t="s">
        <v>334</v>
      </c>
      <c r="M108" s="14">
        <f t="shared" si="5"/>
        <v>0</v>
      </c>
      <c r="N108" s="14">
        <f t="shared" si="6"/>
        <v>1452</v>
      </c>
      <c r="O108" s="14">
        <f t="shared" si="7"/>
        <v>1470</v>
      </c>
      <c r="P108" s="34">
        <f t="shared" si="8"/>
        <v>18</v>
      </c>
      <c r="Q108" s="14">
        <f t="shared" si="9"/>
        <v>1452</v>
      </c>
      <c r="R108" s="14" t="s">
        <v>29</v>
      </c>
      <c r="S108" s="13" t="s">
        <v>30</v>
      </c>
      <c r="T108" t="s">
        <v>684</v>
      </c>
      <c r="U108" t="s">
        <v>595</v>
      </c>
      <c r="V108" t="s">
        <v>564</v>
      </c>
    </row>
    <row r="109" spans="1:22" x14ac:dyDescent="0.25">
      <c r="A109" s="23">
        <v>108</v>
      </c>
      <c r="B109" s="25" t="s">
        <v>335</v>
      </c>
      <c r="C109" s="42" t="s">
        <v>317</v>
      </c>
      <c r="D109" s="23" t="s">
        <v>23</v>
      </c>
      <c r="E109" s="23" t="s">
        <v>58</v>
      </c>
      <c r="F109" s="23" t="s">
        <v>46</v>
      </c>
      <c r="G109" s="23" t="s">
        <v>26</v>
      </c>
      <c r="H109" s="23" t="s">
        <v>34</v>
      </c>
      <c r="I109" s="24">
        <v>1152</v>
      </c>
      <c r="J109" s="24">
        <v>300</v>
      </c>
      <c r="K109" s="24">
        <v>0</v>
      </c>
      <c r="L109" s="23" t="s">
        <v>334</v>
      </c>
      <c r="M109" s="14">
        <f t="shared" si="5"/>
        <v>0</v>
      </c>
      <c r="N109" s="14">
        <f t="shared" si="6"/>
        <v>1452</v>
      </c>
      <c r="O109" s="14">
        <f t="shared" si="7"/>
        <v>1470</v>
      </c>
      <c r="P109" s="34">
        <f t="shared" si="8"/>
        <v>18</v>
      </c>
      <c r="Q109" s="14">
        <f t="shared" si="9"/>
        <v>1452</v>
      </c>
      <c r="R109" s="14" t="s">
        <v>29</v>
      </c>
      <c r="S109" s="13" t="s">
        <v>30</v>
      </c>
      <c r="T109" t="s">
        <v>680</v>
      </c>
      <c r="U109" t="s">
        <v>578</v>
      </c>
      <c r="V109" t="s">
        <v>564</v>
      </c>
    </row>
    <row r="110" spans="1:22" x14ac:dyDescent="0.25">
      <c r="A110" s="23">
        <v>109</v>
      </c>
      <c r="B110" s="25" t="s">
        <v>336</v>
      </c>
      <c r="C110" s="42" t="s">
        <v>337</v>
      </c>
      <c r="D110" s="23" t="s">
        <v>23</v>
      </c>
      <c r="E110" s="23" t="s">
        <v>25</v>
      </c>
      <c r="F110" s="23" t="s">
        <v>105</v>
      </c>
      <c r="G110" s="23" t="s">
        <v>26</v>
      </c>
      <c r="H110" s="23" t="s">
        <v>34</v>
      </c>
      <c r="I110" s="23">
        <v>245.28</v>
      </c>
      <c r="J110" s="24">
        <v>100</v>
      </c>
      <c r="K110" s="24">
        <v>0</v>
      </c>
      <c r="L110" s="23"/>
      <c r="M110" s="14">
        <f t="shared" si="5"/>
        <v>0</v>
      </c>
      <c r="N110" s="14">
        <f t="shared" si="6"/>
        <v>345.28</v>
      </c>
      <c r="O110" s="14">
        <f t="shared" si="7"/>
        <v>351.28</v>
      </c>
      <c r="P110" s="34">
        <f t="shared" si="8"/>
        <v>6</v>
      </c>
      <c r="Q110" s="14">
        <f t="shared" si="9"/>
        <v>345.28</v>
      </c>
      <c r="R110" s="14" t="s">
        <v>29</v>
      </c>
      <c r="S110" s="13" t="s">
        <v>30</v>
      </c>
      <c r="T110" t="s">
        <v>685</v>
      </c>
      <c r="U110" t="s">
        <v>589</v>
      </c>
      <c r="V110" t="s">
        <v>561</v>
      </c>
    </row>
    <row r="111" spans="1:22" ht="13.8" thickBot="1" x14ac:dyDescent="0.3">
      <c r="A111" s="23">
        <v>110</v>
      </c>
      <c r="B111" s="25" t="s">
        <v>89</v>
      </c>
      <c r="C111" s="42" t="s">
        <v>338</v>
      </c>
      <c r="D111" s="23" t="s">
        <v>23</v>
      </c>
      <c r="E111" s="23" t="s">
        <v>25</v>
      </c>
      <c r="F111" s="23" t="s">
        <v>105</v>
      </c>
      <c r="G111" s="23" t="s">
        <v>26</v>
      </c>
      <c r="H111" s="23" t="s">
        <v>34</v>
      </c>
      <c r="I111" s="23">
        <v>245.28</v>
      </c>
      <c r="J111" s="24">
        <v>100</v>
      </c>
      <c r="K111" s="24">
        <v>0</v>
      </c>
      <c r="L111" s="23"/>
      <c r="M111" s="14">
        <f t="shared" si="5"/>
        <v>0</v>
      </c>
      <c r="N111" s="14">
        <f t="shared" si="6"/>
        <v>345.28</v>
      </c>
      <c r="O111" s="14">
        <f t="shared" si="7"/>
        <v>351.28</v>
      </c>
      <c r="P111" s="34">
        <f t="shared" si="8"/>
        <v>6</v>
      </c>
      <c r="Q111" s="14">
        <f t="shared" si="9"/>
        <v>345.28</v>
      </c>
      <c r="R111" s="14" t="s">
        <v>29</v>
      </c>
      <c r="S111" s="13" t="s">
        <v>30</v>
      </c>
      <c r="T111" t="s">
        <v>686</v>
      </c>
      <c r="U111" t="s">
        <v>595</v>
      </c>
      <c r="V111" t="s">
        <v>561</v>
      </c>
    </row>
    <row r="112" spans="1:22" ht="13.8" thickBot="1" x14ac:dyDescent="0.3">
      <c r="A112" s="23">
        <v>111</v>
      </c>
      <c r="B112" s="25" t="s">
        <v>339</v>
      </c>
      <c r="C112" s="44" t="s">
        <v>747</v>
      </c>
      <c r="D112" s="23" t="s">
        <v>23</v>
      </c>
      <c r="E112" s="23" t="s">
        <v>25</v>
      </c>
      <c r="F112" s="23" t="s">
        <v>62</v>
      </c>
      <c r="G112" s="23" t="s">
        <v>26</v>
      </c>
      <c r="H112" s="23" t="s">
        <v>34</v>
      </c>
      <c r="I112" s="24">
        <v>920</v>
      </c>
      <c r="J112" s="24">
        <v>400</v>
      </c>
      <c r="K112" s="24">
        <v>638</v>
      </c>
      <c r="L112" s="23" t="s">
        <v>320</v>
      </c>
      <c r="M112" s="14">
        <f t="shared" si="5"/>
        <v>676.28</v>
      </c>
      <c r="N112" s="14">
        <f t="shared" si="6"/>
        <v>1996.28</v>
      </c>
      <c r="O112" s="14">
        <f t="shared" si="7"/>
        <v>2060.86</v>
      </c>
      <c r="P112" s="34">
        <f t="shared" si="8"/>
        <v>64.58</v>
      </c>
      <c r="Q112" s="14">
        <f t="shared" si="9"/>
        <v>1996.28</v>
      </c>
      <c r="R112" s="14" t="s">
        <v>29</v>
      </c>
      <c r="S112" s="13" t="s">
        <v>30</v>
      </c>
      <c r="T112" t="s">
        <v>762</v>
      </c>
      <c r="U112" t="s">
        <v>612</v>
      </c>
      <c r="V112" t="s">
        <v>755</v>
      </c>
    </row>
    <row r="113" spans="1:22" x14ac:dyDescent="0.25">
      <c r="A113" s="23">
        <v>112</v>
      </c>
      <c r="B113" s="25" t="s">
        <v>340</v>
      </c>
      <c r="C113" s="42" t="s">
        <v>341</v>
      </c>
      <c r="D113" s="23" t="s">
        <v>23</v>
      </c>
      <c r="E113" s="23" t="s">
        <v>25</v>
      </c>
      <c r="F113" s="23" t="s">
        <v>105</v>
      </c>
      <c r="G113" s="23" t="s">
        <v>26</v>
      </c>
      <c r="H113" s="23" t="s">
        <v>34</v>
      </c>
      <c r="I113" s="23">
        <v>245.28</v>
      </c>
      <c r="J113" s="24">
        <v>100</v>
      </c>
      <c r="K113" s="24">
        <v>0</v>
      </c>
      <c r="L113" s="23"/>
      <c r="M113" s="14">
        <f t="shared" si="5"/>
        <v>0</v>
      </c>
      <c r="N113" s="14">
        <f t="shared" si="6"/>
        <v>345.28</v>
      </c>
      <c r="O113" s="14">
        <f t="shared" si="7"/>
        <v>351.28</v>
      </c>
      <c r="P113" s="34">
        <f t="shared" si="8"/>
        <v>6</v>
      </c>
      <c r="Q113" s="14">
        <f t="shared" si="9"/>
        <v>345.28</v>
      </c>
      <c r="R113" s="14" t="s">
        <v>29</v>
      </c>
      <c r="S113" s="13" t="s">
        <v>30</v>
      </c>
      <c r="T113" t="s">
        <v>687</v>
      </c>
      <c r="U113" t="s">
        <v>570</v>
      </c>
      <c r="V113" t="s">
        <v>561</v>
      </c>
    </row>
    <row r="114" spans="1:22" x14ac:dyDescent="0.25">
      <c r="A114" s="23">
        <v>113</v>
      </c>
      <c r="B114" s="25" t="s">
        <v>85</v>
      </c>
      <c r="C114" s="42" t="s">
        <v>342</v>
      </c>
      <c r="D114" s="23" t="s">
        <v>23</v>
      </c>
      <c r="E114" s="23" t="s">
        <v>25</v>
      </c>
      <c r="F114" s="23" t="s">
        <v>105</v>
      </c>
      <c r="G114" s="23" t="s">
        <v>26</v>
      </c>
      <c r="H114" s="23" t="s">
        <v>34</v>
      </c>
      <c r="I114" s="23">
        <v>245.28</v>
      </c>
      <c r="J114" s="24">
        <v>100</v>
      </c>
      <c r="K114" s="24">
        <v>0</v>
      </c>
      <c r="L114" s="23"/>
      <c r="M114" s="14">
        <f t="shared" si="5"/>
        <v>0</v>
      </c>
      <c r="N114" s="14">
        <f t="shared" si="6"/>
        <v>345.28</v>
      </c>
      <c r="O114" s="14">
        <f t="shared" si="7"/>
        <v>351.28</v>
      </c>
      <c r="P114" s="34">
        <f t="shared" si="8"/>
        <v>6</v>
      </c>
      <c r="Q114" s="14">
        <f t="shared" si="9"/>
        <v>345.28</v>
      </c>
      <c r="R114" s="14" t="s">
        <v>29</v>
      </c>
      <c r="S114" s="13" t="s">
        <v>30</v>
      </c>
      <c r="T114" t="s">
        <v>763</v>
      </c>
      <c r="U114" t="s">
        <v>578</v>
      </c>
      <c r="V114" t="s">
        <v>561</v>
      </c>
    </row>
    <row r="115" spans="1:22" x14ac:dyDescent="0.25">
      <c r="A115" s="23">
        <v>114</v>
      </c>
      <c r="B115" s="25" t="s">
        <v>86</v>
      </c>
      <c r="C115" s="42" t="s">
        <v>343</v>
      </c>
      <c r="D115" s="23" t="s">
        <v>23</v>
      </c>
      <c r="E115" s="23" t="s">
        <v>25</v>
      </c>
      <c r="F115" s="23" t="s">
        <v>105</v>
      </c>
      <c r="G115" s="23" t="s">
        <v>26</v>
      </c>
      <c r="H115" s="23" t="s">
        <v>34</v>
      </c>
      <c r="I115" s="23">
        <v>245.28</v>
      </c>
      <c r="J115" s="24">
        <v>100</v>
      </c>
      <c r="K115" s="24">
        <v>0</v>
      </c>
      <c r="L115" s="23"/>
      <c r="M115" s="14">
        <f t="shared" si="5"/>
        <v>0</v>
      </c>
      <c r="N115" s="14">
        <f t="shared" si="6"/>
        <v>345.28</v>
      </c>
      <c r="O115" s="14">
        <f t="shared" si="7"/>
        <v>351.28</v>
      </c>
      <c r="P115" s="34">
        <f t="shared" si="8"/>
        <v>6</v>
      </c>
      <c r="Q115" s="14">
        <f t="shared" si="9"/>
        <v>345.28</v>
      </c>
      <c r="R115" s="14" t="s">
        <v>29</v>
      </c>
      <c r="S115" s="13" t="s">
        <v>30</v>
      </c>
      <c r="T115" t="s">
        <v>764</v>
      </c>
      <c r="U115" t="s">
        <v>578</v>
      </c>
      <c r="V115" t="s">
        <v>561</v>
      </c>
    </row>
    <row r="116" spans="1:22" x14ac:dyDescent="0.25">
      <c r="A116" s="23">
        <v>115</v>
      </c>
      <c r="B116" s="25" t="s">
        <v>344</v>
      </c>
      <c r="C116" s="42" t="s">
        <v>345</v>
      </c>
      <c r="D116" s="23" t="s">
        <v>23</v>
      </c>
      <c r="E116" s="23" t="s">
        <v>25</v>
      </c>
      <c r="F116" s="23" t="s">
        <v>105</v>
      </c>
      <c r="G116" s="23" t="s">
        <v>26</v>
      </c>
      <c r="H116" s="23" t="s">
        <v>34</v>
      </c>
      <c r="I116" s="23">
        <v>0</v>
      </c>
      <c r="J116" s="24">
        <v>100</v>
      </c>
      <c r="K116" s="24">
        <v>0</v>
      </c>
      <c r="L116" s="23"/>
      <c r="M116" s="14">
        <f t="shared" si="5"/>
        <v>0</v>
      </c>
      <c r="N116" s="14">
        <f t="shared" si="6"/>
        <v>100</v>
      </c>
      <c r="O116" s="14">
        <f t="shared" si="7"/>
        <v>106</v>
      </c>
      <c r="P116" s="34">
        <f t="shared" si="8"/>
        <v>6</v>
      </c>
      <c r="Q116" s="14">
        <f t="shared" si="9"/>
        <v>100</v>
      </c>
      <c r="R116" s="14" t="s">
        <v>29</v>
      </c>
      <c r="S116" s="13" t="s">
        <v>30</v>
      </c>
      <c r="T116" t="s">
        <v>765</v>
      </c>
      <c r="U116" t="s">
        <v>560</v>
      </c>
      <c r="V116" t="s">
        <v>561</v>
      </c>
    </row>
    <row r="117" spans="1:22" x14ac:dyDescent="0.25">
      <c r="A117" s="23">
        <v>116</v>
      </c>
      <c r="B117" s="25" t="s">
        <v>346</v>
      </c>
      <c r="C117" s="42" t="s">
        <v>711</v>
      </c>
      <c r="D117" s="23" t="s">
        <v>23</v>
      </c>
      <c r="E117" s="23" t="s">
        <v>25</v>
      </c>
      <c r="F117" s="23" t="s">
        <v>105</v>
      </c>
      <c r="G117" s="23" t="s">
        <v>26</v>
      </c>
      <c r="H117" s="23" t="s">
        <v>34</v>
      </c>
      <c r="I117" s="23">
        <v>245.28</v>
      </c>
      <c r="J117" s="24">
        <v>100</v>
      </c>
      <c r="K117" s="24">
        <v>0</v>
      </c>
      <c r="L117" s="23"/>
      <c r="M117" s="14">
        <f t="shared" si="5"/>
        <v>0</v>
      </c>
      <c r="N117" s="14">
        <f t="shared" si="6"/>
        <v>345.28</v>
      </c>
      <c r="O117" s="14">
        <f t="shared" si="7"/>
        <v>351.28</v>
      </c>
      <c r="P117" s="34">
        <f t="shared" si="8"/>
        <v>6</v>
      </c>
      <c r="Q117" s="14">
        <f t="shared" si="9"/>
        <v>345.28</v>
      </c>
      <c r="R117" s="14" t="s">
        <v>29</v>
      </c>
      <c r="S117" s="13" t="s">
        <v>30</v>
      </c>
      <c r="T117" t="s">
        <v>766</v>
      </c>
      <c r="U117" t="s">
        <v>576</v>
      </c>
      <c r="V117" t="s">
        <v>561</v>
      </c>
    </row>
    <row r="118" spans="1:22" x14ac:dyDescent="0.25">
      <c r="A118" s="23">
        <v>117</v>
      </c>
      <c r="B118" s="25" t="s">
        <v>347</v>
      </c>
      <c r="C118" s="42" t="s">
        <v>712</v>
      </c>
      <c r="D118" s="23" t="s">
        <v>23</v>
      </c>
      <c r="E118" s="23" t="s">
        <v>25</v>
      </c>
      <c r="F118" s="23" t="s">
        <v>105</v>
      </c>
      <c r="G118" s="23" t="s">
        <v>26</v>
      </c>
      <c r="H118" s="23" t="s">
        <v>34</v>
      </c>
      <c r="I118" s="23">
        <v>0</v>
      </c>
      <c r="J118" s="24">
        <v>100</v>
      </c>
      <c r="K118" s="24">
        <v>0</v>
      </c>
      <c r="L118" s="23"/>
      <c r="M118" s="14">
        <f t="shared" si="5"/>
        <v>0</v>
      </c>
      <c r="N118" s="14">
        <f t="shared" si="6"/>
        <v>100</v>
      </c>
      <c r="O118" s="14">
        <f t="shared" si="7"/>
        <v>106</v>
      </c>
      <c r="P118" s="34">
        <f t="shared" si="8"/>
        <v>6</v>
      </c>
      <c r="Q118" s="14">
        <f t="shared" si="9"/>
        <v>100</v>
      </c>
      <c r="R118" s="14" t="s">
        <v>29</v>
      </c>
      <c r="S118" s="13" t="s">
        <v>30</v>
      </c>
      <c r="T118" t="s">
        <v>767</v>
      </c>
      <c r="U118" t="s">
        <v>578</v>
      </c>
      <c r="V118" t="s">
        <v>561</v>
      </c>
    </row>
    <row r="119" spans="1:22" x14ac:dyDescent="0.25">
      <c r="A119" s="23">
        <v>118</v>
      </c>
      <c r="B119" s="25" t="s">
        <v>348</v>
      </c>
      <c r="C119" s="42" t="s">
        <v>349</v>
      </c>
      <c r="D119" s="23" t="s">
        <v>23</v>
      </c>
      <c r="E119" s="23" t="s">
        <v>58</v>
      </c>
      <c r="F119" s="23" t="s">
        <v>46</v>
      </c>
      <c r="G119" s="23" t="s">
        <v>26</v>
      </c>
      <c r="H119" s="23" t="s">
        <v>34</v>
      </c>
      <c r="I119" s="24">
        <v>1152</v>
      </c>
      <c r="J119" s="24">
        <v>300</v>
      </c>
      <c r="K119" s="24">
        <v>0</v>
      </c>
      <c r="L119" s="23" t="s">
        <v>334</v>
      </c>
      <c r="M119" s="14">
        <f t="shared" si="5"/>
        <v>0</v>
      </c>
      <c r="N119" s="14">
        <f t="shared" si="6"/>
        <v>1452</v>
      </c>
      <c r="O119" s="14">
        <f t="shared" si="7"/>
        <v>1470</v>
      </c>
      <c r="P119" s="34">
        <f t="shared" si="8"/>
        <v>18</v>
      </c>
      <c r="Q119" s="14">
        <f t="shared" si="9"/>
        <v>1452</v>
      </c>
      <c r="R119" s="14" t="s">
        <v>29</v>
      </c>
      <c r="S119" s="13" t="s">
        <v>30</v>
      </c>
      <c r="T119" t="s">
        <v>768</v>
      </c>
      <c r="U119" t="s">
        <v>578</v>
      </c>
      <c r="V119" t="s">
        <v>564</v>
      </c>
    </row>
    <row r="120" spans="1:22" x14ac:dyDescent="0.25">
      <c r="A120" s="23">
        <v>119</v>
      </c>
      <c r="B120" s="32" t="s">
        <v>350</v>
      </c>
      <c r="C120" s="42" t="s">
        <v>351</v>
      </c>
      <c r="D120" s="23" t="s">
        <v>23</v>
      </c>
      <c r="E120" s="23" t="s">
        <v>58</v>
      </c>
      <c r="F120" s="23" t="s">
        <v>46</v>
      </c>
      <c r="G120" s="23" t="s">
        <v>26</v>
      </c>
      <c r="H120" s="23" t="s">
        <v>34</v>
      </c>
      <c r="I120" s="24">
        <v>1152</v>
      </c>
      <c r="J120" s="24">
        <v>300</v>
      </c>
      <c r="K120" s="24">
        <v>1300</v>
      </c>
      <c r="L120" s="23" t="s">
        <v>271</v>
      </c>
      <c r="M120" s="14">
        <f t="shared" si="5"/>
        <v>1378</v>
      </c>
      <c r="N120" s="14">
        <f t="shared" si="6"/>
        <v>2830</v>
      </c>
      <c r="O120" s="14">
        <f t="shared" si="7"/>
        <v>2930.68</v>
      </c>
      <c r="P120" s="34">
        <f t="shared" si="8"/>
        <v>100.68</v>
      </c>
      <c r="Q120" s="14">
        <f t="shared" si="9"/>
        <v>2830</v>
      </c>
      <c r="R120" s="14" t="s">
        <v>29</v>
      </c>
      <c r="S120" s="13" t="s">
        <v>30</v>
      </c>
      <c r="T120" t="s">
        <v>769</v>
      </c>
      <c r="U120" t="s">
        <v>589</v>
      </c>
      <c r="V120" t="s">
        <v>564</v>
      </c>
    </row>
    <row r="121" spans="1:22" ht="13.8" x14ac:dyDescent="0.25">
      <c r="A121" s="23">
        <v>120</v>
      </c>
      <c r="B121" s="33" t="s">
        <v>352</v>
      </c>
      <c r="C121" s="42" t="s">
        <v>353</v>
      </c>
      <c r="D121" s="23" t="s">
        <v>23</v>
      </c>
      <c r="E121" s="23" t="s">
        <v>58</v>
      </c>
      <c r="F121" s="23" t="s">
        <v>46</v>
      </c>
      <c r="G121" s="23" t="s">
        <v>26</v>
      </c>
      <c r="H121" s="23" t="s">
        <v>34</v>
      </c>
      <c r="I121" s="24">
        <v>1152</v>
      </c>
      <c r="J121" s="24">
        <v>300</v>
      </c>
      <c r="K121" s="24">
        <v>1300</v>
      </c>
      <c r="L121" s="23" t="s">
        <v>271</v>
      </c>
      <c r="M121" s="14">
        <f t="shared" si="5"/>
        <v>1378</v>
      </c>
      <c r="N121" s="14">
        <f t="shared" si="6"/>
        <v>2830</v>
      </c>
      <c r="O121" s="14">
        <f t="shared" si="7"/>
        <v>2930.68</v>
      </c>
      <c r="P121" s="34">
        <f t="shared" si="8"/>
        <v>100.68</v>
      </c>
      <c r="Q121" s="14">
        <f t="shared" si="9"/>
        <v>2830</v>
      </c>
      <c r="R121" s="14" t="s">
        <v>29</v>
      </c>
      <c r="S121" s="13" t="s">
        <v>30</v>
      </c>
      <c r="T121" t="s">
        <v>770</v>
      </c>
      <c r="U121" t="s">
        <v>612</v>
      </c>
      <c r="V121" t="s">
        <v>564</v>
      </c>
    </row>
    <row r="122" spans="1:22" x14ac:dyDescent="0.25">
      <c r="A122" s="23">
        <v>121</v>
      </c>
      <c r="B122" s="25" t="s">
        <v>354</v>
      </c>
      <c r="C122" s="42" t="s">
        <v>355</v>
      </c>
      <c r="D122" s="23" t="s">
        <v>23</v>
      </c>
      <c r="E122" s="23" t="s">
        <v>58</v>
      </c>
      <c r="F122" s="23" t="s">
        <v>46</v>
      </c>
      <c r="G122" s="23" t="s">
        <v>26</v>
      </c>
      <c r="H122" s="23" t="s">
        <v>34</v>
      </c>
      <c r="I122" s="24">
        <v>1152</v>
      </c>
      <c r="J122" s="24">
        <v>300</v>
      </c>
      <c r="K122" s="24">
        <v>1300</v>
      </c>
      <c r="L122" s="23" t="s">
        <v>356</v>
      </c>
      <c r="M122" s="14">
        <f t="shared" si="5"/>
        <v>1378</v>
      </c>
      <c r="N122" s="14">
        <f t="shared" si="6"/>
        <v>2830</v>
      </c>
      <c r="O122" s="14">
        <f t="shared" si="7"/>
        <v>2930.68</v>
      </c>
      <c r="P122" s="34">
        <f t="shared" si="8"/>
        <v>100.68</v>
      </c>
      <c r="Q122" s="14">
        <f t="shared" si="9"/>
        <v>2830</v>
      </c>
      <c r="R122" s="14" t="s">
        <v>29</v>
      </c>
      <c r="S122" s="13" t="s">
        <v>30</v>
      </c>
      <c r="T122" t="s">
        <v>771</v>
      </c>
      <c r="U122" t="s">
        <v>576</v>
      </c>
      <c r="V122" t="s">
        <v>564</v>
      </c>
    </row>
    <row r="123" spans="1:22" ht="13.8" x14ac:dyDescent="0.25">
      <c r="A123" s="23">
        <v>122</v>
      </c>
      <c r="B123" s="37" t="s">
        <v>75</v>
      </c>
      <c r="C123" s="42" t="s">
        <v>76</v>
      </c>
      <c r="D123" s="23" t="s">
        <v>23</v>
      </c>
      <c r="E123" s="23" t="s">
        <v>25</v>
      </c>
      <c r="F123" s="23" t="s">
        <v>46</v>
      </c>
      <c r="G123" s="23" t="s">
        <v>26</v>
      </c>
      <c r="H123" s="23" t="s">
        <v>34</v>
      </c>
      <c r="I123" s="24">
        <v>1152</v>
      </c>
      <c r="J123" s="24">
        <v>300</v>
      </c>
      <c r="K123" s="24">
        <v>1300</v>
      </c>
      <c r="L123" s="23" t="s">
        <v>357</v>
      </c>
      <c r="M123" s="14">
        <f t="shared" si="5"/>
        <v>1378</v>
      </c>
      <c r="N123" s="14">
        <f t="shared" si="6"/>
        <v>2830</v>
      </c>
      <c r="O123" s="14">
        <f t="shared" si="7"/>
        <v>2930.68</v>
      </c>
      <c r="P123" s="34">
        <f t="shared" si="8"/>
        <v>100.68</v>
      </c>
      <c r="Q123" s="14">
        <f t="shared" si="9"/>
        <v>2830</v>
      </c>
      <c r="R123" s="14" t="s">
        <v>29</v>
      </c>
      <c r="S123" s="13" t="s">
        <v>30</v>
      </c>
      <c r="T123">
        <v>7186679</v>
      </c>
      <c r="U123" t="s">
        <v>563</v>
      </c>
      <c r="V123" t="s">
        <v>651</v>
      </c>
    </row>
    <row r="124" spans="1:22" ht="13.8" x14ac:dyDescent="0.25">
      <c r="A124" s="23">
        <v>123</v>
      </c>
      <c r="B124" s="33" t="s">
        <v>81</v>
      </c>
      <c r="C124" s="42" t="s">
        <v>82</v>
      </c>
      <c r="D124" s="23" t="s">
        <v>23</v>
      </c>
      <c r="E124" s="23" t="s">
        <v>25</v>
      </c>
      <c r="F124" s="23" t="s">
        <v>358</v>
      </c>
      <c r="G124" s="23" t="s">
        <v>26</v>
      </c>
      <c r="H124" s="23" t="s">
        <v>34</v>
      </c>
      <c r="I124" s="24">
        <v>0</v>
      </c>
      <c r="J124" s="24">
        <v>100</v>
      </c>
      <c r="K124" s="24">
        <v>0</v>
      </c>
      <c r="L124" s="23"/>
      <c r="M124" s="14">
        <f t="shared" si="5"/>
        <v>0</v>
      </c>
      <c r="N124" s="14">
        <f t="shared" si="6"/>
        <v>100</v>
      </c>
      <c r="O124" s="14">
        <f t="shared" si="7"/>
        <v>106</v>
      </c>
      <c r="P124" s="34">
        <f t="shared" si="8"/>
        <v>6</v>
      </c>
      <c r="Q124" s="14">
        <f t="shared" si="9"/>
        <v>100</v>
      </c>
      <c r="R124" s="14" t="s">
        <v>29</v>
      </c>
      <c r="S124" s="13" t="s">
        <v>30</v>
      </c>
      <c r="T124" t="s">
        <v>772</v>
      </c>
      <c r="U124" t="s">
        <v>688</v>
      </c>
      <c r="V124" t="s">
        <v>651</v>
      </c>
    </row>
    <row r="125" spans="1:22" ht="13.8" x14ac:dyDescent="0.25">
      <c r="A125" s="23">
        <v>124</v>
      </c>
      <c r="B125" s="39" t="s">
        <v>359</v>
      </c>
      <c r="C125" s="42" t="s">
        <v>360</v>
      </c>
      <c r="D125" s="23" t="s">
        <v>23</v>
      </c>
      <c r="E125" s="23" t="s">
        <v>58</v>
      </c>
      <c r="F125" s="23" t="s">
        <v>46</v>
      </c>
      <c r="G125" s="23" t="s">
        <v>26</v>
      </c>
      <c r="H125" s="23" t="s">
        <v>34</v>
      </c>
      <c r="I125" s="24">
        <v>1152</v>
      </c>
      <c r="J125" s="24">
        <v>300</v>
      </c>
      <c r="K125" s="24">
        <v>1300</v>
      </c>
      <c r="L125" s="23" t="s">
        <v>271</v>
      </c>
      <c r="M125" s="14">
        <f t="shared" si="5"/>
        <v>1378</v>
      </c>
      <c r="N125" s="14">
        <f t="shared" si="6"/>
        <v>2830</v>
      </c>
      <c r="O125" s="14">
        <f t="shared" si="7"/>
        <v>2930.68</v>
      </c>
      <c r="P125" s="34">
        <f t="shared" si="8"/>
        <v>100.68</v>
      </c>
      <c r="Q125" s="14">
        <f t="shared" si="9"/>
        <v>2830</v>
      </c>
      <c r="R125" s="14" t="s">
        <v>29</v>
      </c>
      <c r="S125" s="13" t="s">
        <v>30</v>
      </c>
      <c r="T125" t="s">
        <v>773</v>
      </c>
      <c r="U125" t="s">
        <v>595</v>
      </c>
      <c r="V125" t="s">
        <v>564</v>
      </c>
    </row>
    <row r="126" spans="1:22" ht="13.8" x14ac:dyDescent="0.25">
      <c r="A126" s="23">
        <v>125</v>
      </c>
      <c r="B126" s="33" t="s">
        <v>361</v>
      </c>
      <c r="C126" s="42" t="s">
        <v>362</v>
      </c>
      <c r="D126" s="23" t="s">
        <v>23</v>
      </c>
      <c r="E126" s="23" t="s">
        <v>44</v>
      </c>
      <c r="F126" s="23" t="s">
        <v>46</v>
      </c>
      <c r="G126" s="23" t="s">
        <v>26</v>
      </c>
      <c r="H126" s="23" t="s">
        <v>34</v>
      </c>
      <c r="I126" s="24">
        <v>1152</v>
      </c>
      <c r="J126" s="24">
        <v>300</v>
      </c>
      <c r="K126" s="24">
        <v>1300</v>
      </c>
      <c r="L126" s="23" t="s">
        <v>363</v>
      </c>
      <c r="M126" s="14">
        <f t="shared" si="5"/>
        <v>1378</v>
      </c>
      <c r="N126" s="14">
        <f t="shared" si="6"/>
        <v>2830</v>
      </c>
      <c r="O126" s="14">
        <f t="shared" si="7"/>
        <v>2930.68</v>
      </c>
      <c r="P126" s="34">
        <f t="shared" si="8"/>
        <v>100.68</v>
      </c>
      <c r="Q126" s="14">
        <f t="shared" si="9"/>
        <v>2830</v>
      </c>
      <c r="R126" s="14" t="s">
        <v>29</v>
      </c>
      <c r="S126" s="13" t="s">
        <v>30</v>
      </c>
      <c r="T126" t="s">
        <v>774</v>
      </c>
      <c r="U126" t="s">
        <v>568</v>
      </c>
      <c r="V126" t="s">
        <v>564</v>
      </c>
    </row>
    <row r="127" spans="1:22" ht="13.8" x14ac:dyDescent="0.25">
      <c r="A127" s="23">
        <v>126</v>
      </c>
      <c r="B127" s="33" t="s">
        <v>93</v>
      </c>
      <c r="C127" s="42" t="s">
        <v>364</v>
      </c>
      <c r="D127" s="23" t="s">
        <v>23</v>
      </c>
      <c r="E127" s="23" t="s">
        <v>58</v>
      </c>
      <c r="F127" s="23" t="s">
        <v>46</v>
      </c>
      <c r="G127" s="23" t="s">
        <v>26</v>
      </c>
      <c r="H127" s="23" t="s">
        <v>34</v>
      </c>
      <c r="I127" s="24">
        <v>1152</v>
      </c>
      <c r="J127" s="24">
        <v>300</v>
      </c>
      <c r="K127" s="24">
        <v>1300</v>
      </c>
      <c r="L127" s="23" t="s">
        <v>271</v>
      </c>
      <c r="M127" s="14">
        <f t="shared" si="5"/>
        <v>1378</v>
      </c>
      <c r="N127" s="14">
        <f t="shared" si="6"/>
        <v>2830</v>
      </c>
      <c r="O127" s="14">
        <f t="shared" si="7"/>
        <v>2930.68</v>
      </c>
      <c r="P127" s="34">
        <f t="shared" si="8"/>
        <v>100.68</v>
      </c>
      <c r="Q127" s="14">
        <f t="shared" si="9"/>
        <v>2830</v>
      </c>
      <c r="R127" s="14" t="s">
        <v>29</v>
      </c>
      <c r="S127" s="13" t="s">
        <v>30</v>
      </c>
      <c r="T127" t="s">
        <v>775</v>
      </c>
      <c r="U127" t="s">
        <v>650</v>
      </c>
      <c r="V127" t="s">
        <v>564</v>
      </c>
    </row>
    <row r="128" spans="1:22" ht="13.8" x14ac:dyDescent="0.25">
      <c r="A128" s="23">
        <v>127</v>
      </c>
      <c r="B128" s="33" t="s">
        <v>365</v>
      </c>
      <c r="C128" s="42" t="s">
        <v>366</v>
      </c>
      <c r="D128" s="23" t="s">
        <v>23</v>
      </c>
      <c r="E128" s="23" t="s">
        <v>58</v>
      </c>
      <c r="F128" s="23" t="s">
        <v>46</v>
      </c>
      <c r="G128" s="23" t="s">
        <v>26</v>
      </c>
      <c r="H128" s="23" t="s">
        <v>34</v>
      </c>
      <c r="I128" s="24">
        <v>1152</v>
      </c>
      <c r="J128" s="24">
        <v>300</v>
      </c>
      <c r="K128" s="24">
        <v>1300</v>
      </c>
      <c r="L128" s="23" t="s">
        <v>271</v>
      </c>
      <c r="M128" s="14">
        <f t="shared" si="5"/>
        <v>1378</v>
      </c>
      <c r="N128" s="14">
        <f t="shared" si="6"/>
        <v>2830</v>
      </c>
      <c r="O128" s="14">
        <f t="shared" si="7"/>
        <v>2930.68</v>
      </c>
      <c r="P128" s="34">
        <f t="shared" si="8"/>
        <v>100.68</v>
      </c>
      <c r="Q128" s="14">
        <f t="shared" si="9"/>
        <v>2830</v>
      </c>
      <c r="R128" s="14" t="s">
        <v>29</v>
      </c>
      <c r="S128" s="13" t="s">
        <v>30</v>
      </c>
      <c r="T128" t="s">
        <v>776</v>
      </c>
      <c r="U128" t="s">
        <v>570</v>
      </c>
      <c r="V128" t="s">
        <v>564</v>
      </c>
    </row>
    <row r="129" spans="1:22" ht="13.8" x14ac:dyDescent="0.25">
      <c r="A129" s="23">
        <v>128</v>
      </c>
      <c r="B129" s="40" t="s">
        <v>367</v>
      </c>
      <c r="C129" s="42" t="s">
        <v>368</v>
      </c>
      <c r="D129" s="23" t="s">
        <v>23</v>
      </c>
      <c r="E129" s="23" t="s">
        <v>58</v>
      </c>
      <c r="F129" s="23" t="s">
        <v>46</v>
      </c>
      <c r="G129" s="23" t="s">
        <v>26</v>
      </c>
      <c r="H129" s="23" t="s">
        <v>34</v>
      </c>
      <c r="I129" s="24">
        <v>1152</v>
      </c>
      <c r="J129" s="24">
        <v>300</v>
      </c>
      <c r="K129" s="24">
        <v>0</v>
      </c>
      <c r="L129" s="23" t="s">
        <v>369</v>
      </c>
      <c r="M129" s="14">
        <f t="shared" si="5"/>
        <v>0</v>
      </c>
      <c r="N129" s="14">
        <f t="shared" si="6"/>
        <v>1452</v>
      </c>
      <c r="O129" s="14">
        <f t="shared" si="7"/>
        <v>1470</v>
      </c>
      <c r="P129" s="34">
        <f t="shared" si="8"/>
        <v>18</v>
      </c>
      <c r="Q129" s="14">
        <f t="shared" si="9"/>
        <v>1452</v>
      </c>
      <c r="R129" s="14" t="s">
        <v>29</v>
      </c>
      <c r="S129" s="13" t="s">
        <v>30</v>
      </c>
      <c r="T129" t="s">
        <v>777</v>
      </c>
      <c r="U129" t="s">
        <v>586</v>
      </c>
      <c r="V129" t="s">
        <v>564</v>
      </c>
    </row>
    <row r="130" spans="1:22" x14ac:dyDescent="0.25">
      <c r="A130" s="23">
        <v>129</v>
      </c>
      <c r="B130" s="25" t="s">
        <v>370</v>
      </c>
      <c r="C130" s="42" t="s">
        <v>371</v>
      </c>
      <c r="D130" s="23" t="s">
        <v>23</v>
      </c>
      <c r="E130" s="23" t="s">
        <v>58</v>
      </c>
      <c r="F130" s="23" t="s">
        <v>46</v>
      </c>
      <c r="G130" s="23" t="s">
        <v>26</v>
      </c>
      <c r="H130" s="23" t="s">
        <v>34</v>
      </c>
      <c r="I130" s="24">
        <v>1152</v>
      </c>
      <c r="J130" s="24">
        <v>300</v>
      </c>
      <c r="K130" s="24">
        <v>1300</v>
      </c>
      <c r="L130" s="23" t="s">
        <v>372</v>
      </c>
      <c r="M130" s="14">
        <f t="shared" ref="M130:M193" si="10">K130*1.06</f>
        <v>1378</v>
      </c>
      <c r="N130" s="14">
        <f t="shared" ref="N130:N193" si="11">I130+J130+M130</f>
        <v>2830</v>
      </c>
      <c r="O130" s="14">
        <f t="shared" ref="O130:O193" si="12">I130+(J130+M130)*1.06</f>
        <v>2930.68</v>
      </c>
      <c r="P130" s="34">
        <f t="shared" ref="P130:P193" si="13">(M130+J130)*0.06</f>
        <v>100.68</v>
      </c>
      <c r="Q130" s="14">
        <f t="shared" ref="Q130:Q193" si="14">O130-P130</f>
        <v>2830</v>
      </c>
      <c r="R130" s="14" t="s">
        <v>29</v>
      </c>
      <c r="S130" s="13" t="s">
        <v>30</v>
      </c>
      <c r="T130" t="s">
        <v>778</v>
      </c>
      <c r="U130" t="s">
        <v>576</v>
      </c>
      <c r="V130" t="s">
        <v>564</v>
      </c>
    </row>
    <row r="131" spans="1:22" x14ac:dyDescent="0.25">
      <c r="A131" s="23">
        <v>130</v>
      </c>
      <c r="B131" s="25" t="s">
        <v>83</v>
      </c>
      <c r="C131" s="42" t="s">
        <v>84</v>
      </c>
      <c r="D131" s="23" t="s">
        <v>23</v>
      </c>
      <c r="E131" s="23" t="s">
        <v>25</v>
      </c>
      <c r="F131" s="23" t="s">
        <v>90</v>
      </c>
      <c r="G131" s="23" t="s">
        <v>26</v>
      </c>
      <c r="H131" s="23" t="s">
        <v>34</v>
      </c>
      <c r="I131" s="24">
        <v>0</v>
      </c>
      <c r="J131" s="24">
        <v>0</v>
      </c>
      <c r="K131" s="24">
        <v>28</v>
      </c>
      <c r="L131" s="23" t="s">
        <v>373</v>
      </c>
      <c r="M131" s="14">
        <f t="shared" si="10"/>
        <v>29.68</v>
      </c>
      <c r="N131" s="14">
        <f t="shared" si="11"/>
        <v>29.68</v>
      </c>
      <c r="O131" s="14">
        <f t="shared" si="12"/>
        <v>31.46</v>
      </c>
      <c r="P131" s="34">
        <f t="shared" si="13"/>
        <v>1.78</v>
      </c>
      <c r="Q131" s="14">
        <f t="shared" si="14"/>
        <v>29.68</v>
      </c>
      <c r="R131" s="14" t="s">
        <v>29</v>
      </c>
      <c r="S131" s="13" t="s">
        <v>30</v>
      </c>
      <c r="T131" t="s">
        <v>779</v>
      </c>
      <c r="U131" t="s">
        <v>589</v>
      </c>
      <c r="V131" t="s">
        <v>651</v>
      </c>
    </row>
    <row r="132" spans="1:22" x14ac:dyDescent="0.25">
      <c r="A132" s="23">
        <v>131</v>
      </c>
      <c r="B132" s="25" t="s">
        <v>67</v>
      </c>
      <c r="C132" s="42" t="s">
        <v>374</v>
      </c>
      <c r="D132" s="23" t="s">
        <v>23</v>
      </c>
      <c r="E132" s="23" t="s">
        <v>25</v>
      </c>
      <c r="F132" s="23" t="s">
        <v>90</v>
      </c>
      <c r="G132" s="23" t="s">
        <v>26</v>
      </c>
      <c r="H132" s="23" t="s">
        <v>34</v>
      </c>
      <c r="I132" s="24">
        <v>0</v>
      </c>
      <c r="J132" s="24">
        <v>0</v>
      </c>
      <c r="K132" s="24">
        <v>38</v>
      </c>
      <c r="L132" s="23" t="s">
        <v>375</v>
      </c>
      <c r="M132" s="14">
        <f t="shared" si="10"/>
        <v>40.28</v>
      </c>
      <c r="N132" s="14">
        <f t="shared" si="11"/>
        <v>40.28</v>
      </c>
      <c r="O132" s="14">
        <f t="shared" si="12"/>
        <v>42.7</v>
      </c>
      <c r="P132" s="34">
        <f t="shared" si="13"/>
        <v>2.42</v>
      </c>
      <c r="Q132" s="14">
        <f t="shared" si="14"/>
        <v>40.28</v>
      </c>
      <c r="R132" s="14" t="s">
        <v>29</v>
      </c>
      <c r="S132" s="13" t="s">
        <v>30</v>
      </c>
      <c r="T132" t="s">
        <v>780</v>
      </c>
      <c r="U132" t="s">
        <v>612</v>
      </c>
      <c r="V132" t="s">
        <v>651</v>
      </c>
    </row>
    <row r="133" spans="1:22" x14ac:dyDescent="0.25">
      <c r="A133" s="23">
        <v>132</v>
      </c>
      <c r="B133" s="25" t="s">
        <v>70</v>
      </c>
      <c r="C133" s="42" t="s">
        <v>71</v>
      </c>
      <c r="D133" s="23" t="s">
        <v>23</v>
      </c>
      <c r="E133" s="23" t="s">
        <v>376</v>
      </c>
      <c r="F133" s="23" t="s">
        <v>90</v>
      </c>
      <c r="G133" s="23" t="s">
        <v>26</v>
      </c>
      <c r="H133" s="23" t="s">
        <v>34</v>
      </c>
      <c r="I133" s="24">
        <v>0</v>
      </c>
      <c r="J133" s="24">
        <v>0</v>
      </c>
      <c r="K133" s="24">
        <v>35</v>
      </c>
      <c r="L133" s="23" t="s">
        <v>377</v>
      </c>
      <c r="M133" s="14">
        <f t="shared" si="10"/>
        <v>37.1</v>
      </c>
      <c r="N133" s="14">
        <f t="shared" si="11"/>
        <v>37.1</v>
      </c>
      <c r="O133" s="14">
        <f t="shared" si="12"/>
        <v>39.33</v>
      </c>
      <c r="P133" s="34">
        <f t="shared" si="13"/>
        <v>2.23</v>
      </c>
      <c r="Q133" s="14">
        <f t="shared" si="14"/>
        <v>37.1</v>
      </c>
      <c r="R133" s="14" t="s">
        <v>29</v>
      </c>
      <c r="S133" s="13" t="s">
        <v>30</v>
      </c>
      <c r="T133" t="s">
        <v>781</v>
      </c>
      <c r="U133" t="s">
        <v>595</v>
      </c>
      <c r="V133" t="s">
        <v>651</v>
      </c>
    </row>
    <row r="134" spans="1:22" x14ac:dyDescent="0.25">
      <c r="A134" s="23">
        <v>133</v>
      </c>
      <c r="B134" s="25" t="s">
        <v>56</v>
      </c>
      <c r="C134" s="42" t="s">
        <v>57</v>
      </c>
      <c r="D134" s="23" t="s">
        <v>23</v>
      </c>
      <c r="E134" s="23" t="s">
        <v>25</v>
      </c>
      <c r="F134" s="23" t="s">
        <v>90</v>
      </c>
      <c r="G134" s="23" t="s">
        <v>26</v>
      </c>
      <c r="H134" s="23" t="s">
        <v>34</v>
      </c>
      <c r="I134" s="24">
        <v>0</v>
      </c>
      <c r="J134" s="24">
        <v>0</v>
      </c>
      <c r="K134" s="24">
        <v>42</v>
      </c>
      <c r="L134" s="23" t="s">
        <v>378</v>
      </c>
      <c r="M134" s="14">
        <f t="shared" si="10"/>
        <v>44.52</v>
      </c>
      <c r="N134" s="14">
        <f t="shared" si="11"/>
        <v>44.52</v>
      </c>
      <c r="O134" s="14">
        <f t="shared" si="12"/>
        <v>47.19</v>
      </c>
      <c r="P134" s="34">
        <f t="shared" si="13"/>
        <v>2.67</v>
      </c>
      <c r="Q134" s="14">
        <f t="shared" si="14"/>
        <v>44.52</v>
      </c>
      <c r="R134" s="14" t="s">
        <v>29</v>
      </c>
      <c r="S134" s="13" t="s">
        <v>30</v>
      </c>
      <c r="T134" t="s">
        <v>782</v>
      </c>
      <c r="U134" t="s">
        <v>570</v>
      </c>
      <c r="V134" t="s">
        <v>651</v>
      </c>
    </row>
    <row r="135" spans="1:22" x14ac:dyDescent="0.25">
      <c r="A135" s="23">
        <v>134</v>
      </c>
      <c r="B135" s="25" t="s">
        <v>379</v>
      </c>
      <c r="C135" s="42" t="s">
        <v>380</v>
      </c>
      <c r="D135" s="23" t="s">
        <v>23</v>
      </c>
      <c r="E135" s="23" t="s">
        <v>58</v>
      </c>
      <c r="F135" s="23" t="s">
        <v>46</v>
      </c>
      <c r="G135" s="23" t="s">
        <v>26</v>
      </c>
      <c r="H135" s="23" t="s">
        <v>34</v>
      </c>
      <c r="I135" s="24">
        <v>1152</v>
      </c>
      <c r="J135" s="24">
        <v>300</v>
      </c>
      <c r="K135" s="24">
        <v>0</v>
      </c>
      <c r="L135" s="23" t="s">
        <v>381</v>
      </c>
      <c r="M135" s="14">
        <f t="shared" si="10"/>
        <v>0</v>
      </c>
      <c r="N135" s="14">
        <f t="shared" si="11"/>
        <v>1452</v>
      </c>
      <c r="O135" s="14">
        <f t="shared" si="12"/>
        <v>1470</v>
      </c>
      <c r="P135" s="34">
        <f t="shared" si="13"/>
        <v>18</v>
      </c>
      <c r="Q135" s="14">
        <f t="shared" si="14"/>
        <v>1452</v>
      </c>
      <c r="R135" s="14" t="s">
        <v>29</v>
      </c>
      <c r="S135" s="13" t="s">
        <v>30</v>
      </c>
      <c r="T135" t="s">
        <v>783</v>
      </c>
      <c r="U135" t="s">
        <v>584</v>
      </c>
      <c r="V135" t="s">
        <v>564</v>
      </c>
    </row>
    <row r="136" spans="1:22" x14ac:dyDescent="0.25">
      <c r="A136" s="23">
        <v>135</v>
      </c>
      <c r="B136" s="25" t="s">
        <v>382</v>
      </c>
      <c r="C136" s="42" t="s">
        <v>383</v>
      </c>
      <c r="D136" s="23" t="s">
        <v>23</v>
      </c>
      <c r="E136" s="23" t="s">
        <v>58</v>
      </c>
      <c r="F136" s="23" t="s">
        <v>46</v>
      </c>
      <c r="G136" s="23" t="s">
        <v>26</v>
      </c>
      <c r="H136" s="23" t="s">
        <v>34</v>
      </c>
      <c r="I136" s="24">
        <v>1152</v>
      </c>
      <c r="J136" s="24">
        <v>300</v>
      </c>
      <c r="K136" s="24">
        <v>1300</v>
      </c>
      <c r="L136" s="23" t="s">
        <v>384</v>
      </c>
      <c r="M136" s="14">
        <f t="shared" si="10"/>
        <v>1378</v>
      </c>
      <c r="N136" s="14">
        <f t="shared" si="11"/>
        <v>2830</v>
      </c>
      <c r="O136" s="14">
        <f t="shared" si="12"/>
        <v>2930.68</v>
      </c>
      <c r="P136" s="34">
        <f t="shared" si="13"/>
        <v>100.68</v>
      </c>
      <c r="Q136" s="14">
        <f t="shared" si="14"/>
        <v>2830</v>
      </c>
      <c r="R136" s="14" t="s">
        <v>29</v>
      </c>
      <c r="S136" s="13" t="s">
        <v>30</v>
      </c>
      <c r="T136" t="s">
        <v>784</v>
      </c>
      <c r="U136" t="s">
        <v>586</v>
      </c>
      <c r="V136" t="s">
        <v>564</v>
      </c>
    </row>
    <row r="137" spans="1:22" x14ac:dyDescent="0.25">
      <c r="A137" s="23">
        <v>136</v>
      </c>
      <c r="B137" s="25" t="s">
        <v>385</v>
      </c>
      <c r="C137" s="42" t="s">
        <v>124</v>
      </c>
      <c r="D137" s="23" t="s">
        <v>23</v>
      </c>
      <c r="E137" s="23" t="s">
        <v>58</v>
      </c>
      <c r="F137" s="23" t="s">
        <v>46</v>
      </c>
      <c r="G137" s="23" t="s">
        <v>26</v>
      </c>
      <c r="H137" s="23" t="s">
        <v>34</v>
      </c>
      <c r="I137" s="24">
        <v>0</v>
      </c>
      <c r="J137" s="24">
        <v>300</v>
      </c>
      <c r="K137" s="24">
        <v>1300</v>
      </c>
      <c r="L137" s="23" t="s">
        <v>386</v>
      </c>
      <c r="M137" s="14">
        <f t="shared" si="10"/>
        <v>1378</v>
      </c>
      <c r="N137" s="14">
        <f t="shared" si="11"/>
        <v>1678</v>
      </c>
      <c r="O137" s="14">
        <f t="shared" si="12"/>
        <v>1778.68</v>
      </c>
      <c r="P137" s="34">
        <f t="shared" si="13"/>
        <v>100.68</v>
      </c>
      <c r="Q137" s="14">
        <f t="shared" si="14"/>
        <v>1678</v>
      </c>
      <c r="R137" s="14" t="s">
        <v>29</v>
      </c>
      <c r="S137" s="13" t="s">
        <v>30</v>
      </c>
      <c r="T137" t="s">
        <v>785</v>
      </c>
      <c r="U137" t="s">
        <v>689</v>
      </c>
      <c r="V137" t="s">
        <v>564</v>
      </c>
    </row>
    <row r="138" spans="1:22" x14ac:dyDescent="0.25">
      <c r="A138" s="23">
        <v>137</v>
      </c>
      <c r="B138" s="25" t="s">
        <v>387</v>
      </c>
      <c r="C138" s="42" t="s">
        <v>713</v>
      </c>
      <c r="D138" s="23" t="s">
        <v>23</v>
      </c>
      <c r="E138" s="23" t="s">
        <v>25</v>
      </c>
      <c r="F138" s="23" t="s">
        <v>105</v>
      </c>
      <c r="G138" s="23" t="s">
        <v>26</v>
      </c>
      <c r="H138" s="23" t="s">
        <v>34</v>
      </c>
      <c r="I138" s="23">
        <v>250.79</v>
      </c>
      <c r="J138" s="24">
        <v>100</v>
      </c>
      <c r="K138" s="24">
        <v>0</v>
      </c>
      <c r="L138" s="23"/>
      <c r="M138" s="14">
        <f t="shared" si="10"/>
        <v>0</v>
      </c>
      <c r="N138" s="14">
        <f t="shared" si="11"/>
        <v>350.79</v>
      </c>
      <c r="O138" s="14">
        <f t="shared" si="12"/>
        <v>356.79</v>
      </c>
      <c r="P138" s="34">
        <f t="shared" si="13"/>
        <v>6</v>
      </c>
      <c r="Q138" s="14">
        <f t="shared" si="14"/>
        <v>350.79</v>
      </c>
      <c r="R138" s="14" t="s">
        <v>29</v>
      </c>
      <c r="S138" s="13" t="s">
        <v>30</v>
      </c>
      <c r="T138" t="s">
        <v>786</v>
      </c>
      <c r="U138" t="s">
        <v>578</v>
      </c>
      <c r="V138" t="s">
        <v>561</v>
      </c>
    </row>
    <row r="139" spans="1:22" x14ac:dyDescent="0.25">
      <c r="A139" s="23">
        <v>138</v>
      </c>
      <c r="B139" s="25" t="s">
        <v>388</v>
      </c>
      <c r="C139" s="42" t="s">
        <v>389</v>
      </c>
      <c r="D139" s="23" t="s">
        <v>23</v>
      </c>
      <c r="E139" s="23" t="s">
        <v>25</v>
      </c>
      <c r="F139" s="23" t="s">
        <v>105</v>
      </c>
      <c r="G139" s="23" t="s">
        <v>26</v>
      </c>
      <c r="H139" s="23" t="s">
        <v>34</v>
      </c>
      <c r="I139" s="23">
        <v>249.58</v>
      </c>
      <c r="J139" s="24">
        <v>100</v>
      </c>
      <c r="K139" s="24">
        <v>0</v>
      </c>
      <c r="L139" s="23"/>
      <c r="M139" s="14">
        <f t="shared" si="10"/>
        <v>0</v>
      </c>
      <c r="N139" s="14">
        <f t="shared" si="11"/>
        <v>349.58</v>
      </c>
      <c r="O139" s="14">
        <f t="shared" si="12"/>
        <v>355.58</v>
      </c>
      <c r="P139" s="34">
        <f t="shared" si="13"/>
        <v>6</v>
      </c>
      <c r="Q139" s="14">
        <f t="shared" si="14"/>
        <v>349.58</v>
      </c>
      <c r="R139" s="14" t="s">
        <v>29</v>
      </c>
      <c r="S139" s="13" t="s">
        <v>30</v>
      </c>
      <c r="T139" t="s">
        <v>787</v>
      </c>
      <c r="U139" t="s">
        <v>690</v>
      </c>
      <c r="V139" t="s">
        <v>561</v>
      </c>
    </row>
    <row r="140" spans="1:22" x14ac:dyDescent="0.25">
      <c r="A140" s="23">
        <v>139</v>
      </c>
      <c r="B140" s="25" t="s">
        <v>390</v>
      </c>
      <c r="C140" s="42" t="s">
        <v>714</v>
      </c>
      <c r="D140" s="23" t="s">
        <v>23</v>
      </c>
      <c r="E140" s="23" t="s">
        <v>25</v>
      </c>
      <c r="F140" s="23" t="s">
        <v>105</v>
      </c>
      <c r="G140" s="23" t="s">
        <v>26</v>
      </c>
      <c r="H140" s="23" t="s">
        <v>34</v>
      </c>
      <c r="I140" s="23">
        <v>249.58</v>
      </c>
      <c r="J140" s="24">
        <v>100</v>
      </c>
      <c r="K140" s="24">
        <v>0</v>
      </c>
      <c r="L140" s="23"/>
      <c r="M140" s="14">
        <f t="shared" si="10"/>
        <v>0</v>
      </c>
      <c r="N140" s="14">
        <f t="shared" si="11"/>
        <v>349.58</v>
      </c>
      <c r="O140" s="14">
        <f t="shared" si="12"/>
        <v>355.58</v>
      </c>
      <c r="P140" s="34">
        <f t="shared" si="13"/>
        <v>6</v>
      </c>
      <c r="Q140" s="14">
        <f t="shared" si="14"/>
        <v>349.58</v>
      </c>
      <c r="R140" s="14" t="s">
        <v>29</v>
      </c>
      <c r="S140" s="13" t="s">
        <v>30</v>
      </c>
      <c r="T140" t="s">
        <v>788</v>
      </c>
      <c r="U140" t="s">
        <v>690</v>
      </c>
      <c r="V140" t="s">
        <v>561</v>
      </c>
    </row>
    <row r="141" spans="1:22" x14ac:dyDescent="0.25">
      <c r="A141" s="23">
        <v>140</v>
      </c>
      <c r="B141" s="25" t="s">
        <v>391</v>
      </c>
      <c r="C141" s="42" t="s">
        <v>392</v>
      </c>
      <c r="D141" s="23" t="s">
        <v>23</v>
      </c>
      <c r="E141" s="23" t="s">
        <v>25</v>
      </c>
      <c r="F141" s="23" t="s">
        <v>105</v>
      </c>
      <c r="G141" s="23" t="s">
        <v>26</v>
      </c>
      <c r="H141" s="23" t="s">
        <v>34</v>
      </c>
      <c r="I141" s="23">
        <v>249.58</v>
      </c>
      <c r="J141" s="24">
        <v>100</v>
      </c>
      <c r="K141" s="24">
        <v>0</v>
      </c>
      <c r="L141" s="23"/>
      <c r="M141" s="14">
        <f t="shared" si="10"/>
        <v>0</v>
      </c>
      <c r="N141" s="14">
        <f t="shared" si="11"/>
        <v>349.58</v>
      </c>
      <c r="O141" s="14">
        <f t="shared" si="12"/>
        <v>355.58</v>
      </c>
      <c r="P141" s="34">
        <f t="shared" si="13"/>
        <v>6</v>
      </c>
      <c r="Q141" s="14">
        <f t="shared" si="14"/>
        <v>349.58</v>
      </c>
      <c r="R141" s="14" t="s">
        <v>29</v>
      </c>
      <c r="S141" s="13" t="s">
        <v>30</v>
      </c>
      <c r="T141" t="s">
        <v>789</v>
      </c>
      <c r="U141" t="s">
        <v>690</v>
      </c>
      <c r="V141" t="s">
        <v>561</v>
      </c>
    </row>
    <row r="142" spans="1:22" x14ac:dyDescent="0.25">
      <c r="A142" s="23">
        <v>141</v>
      </c>
      <c r="B142" s="25" t="s">
        <v>393</v>
      </c>
      <c r="C142" s="42" t="s">
        <v>715</v>
      </c>
      <c r="D142" s="23" t="s">
        <v>23</v>
      </c>
      <c r="E142" s="23" t="s">
        <v>25</v>
      </c>
      <c r="F142" s="23" t="s">
        <v>105</v>
      </c>
      <c r="G142" s="23" t="s">
        <v>26</v>
      </c>
      <c r="H142" s="23" t="s">
        <v>34</v>
      </c>
      <c r="I142" s="23">
        <v>249.58</v>
      </c>
      <c r="J142" s="24">
        <v>100</v>
      </c>
      <c r="K142" s="24">
        <v>0</v>
      </c>
      <c r="L142" s="23"/>
      <c r="M142" s="14">
        <f t="shared" si="10"/>
        <v>0</v>
      </c>
      <c r="N142" s="14">
        <f t="shared" si="11"/>
        <v>349.58</v>
      </c>
      <c r="O142" s="14">
        <f t="shared" si="12"/>
        <v>355.58</v>
      </c>
      <c r="P142" s="34">
        <f t="shared" si="13"/>
        <v>6</v>
      </c>
      <c r="Q142" s="14">
        <f t="shared" si="14"/>
        <v>349.58</v>
      </c>
      <c r="R142" s="14" t="s">
        <v>29</v>
      </c>
      <c r="S142" s="13" t="s">
        <v>30</v>
      </c>
      <c r="T142" t="s">
        <v>790</v>
      </c>
      <c r="U142" t="s">
        <v>650</v>
      </c>
      <c r="V142" t="s">
        <v>561</v>
      </c>
    </row>
    <row r="143" spans="1:22" x14ac:dyDescent="0.25">
      <c r="A143" s="23">
        <v>142</v>
      </c>
      <c r="B143" s="25" t="s">
        <v>394</v>
      </c>
      <c r="C143" s="42" t="s">
        <v>395</v>
      </c>
      <c r="D143" s="23" t="s">
        <v>23</v>
      </c>
      <c r="E143" s="23" t="s">
        <v>58</v>
      </c>
      <c r="F143" s="23" t="s">
        <v>46</v>
      </c>
      <c r="G143" s="23" t="s">
        <v>26</v>
      </c>
      <c r="H143" s="23" t="s">
        <v>34</v>
      </c>
      <c r="I143" s="24">
        <v>1152</v>
      </c>
      <c r="J143" s="24">
        <v>300</v>
      </c>
      <c r="K143" s="24">
        <v>1300</v>
      </c>
      <c r="L143" s="23" t="s">
        <v>396</v>
      </c>
      <c r="M143" s="14">
        <f t="shared" si="10"/>
        <v>1378</v>
      </c>
      <c r="N143" s="14">
        <f t="shared" si="11"/>
        <v>2830</v>
      </c>
      <c r="O143" s="14">
        <f t="shared" si="12"/>
        <v>2930.68</v>
      </c>
      <c r="P143" s="34">
        <f t="shared" si="13"/>
        <v>100.68</v>
      </c>
      <c r="Q143" s="14">
        <f t="shared" si="14"/>
        <v>2830</v>
      </c>
      <c r="R143" s="14" t="s">
        <v>29</v>
      </c>
      <c r="S143" s="13" t="s">
        <v>30</v>
      </c>
      <c r="T143" t="s">
        <v>791</v>
      </c>
      <c r="U143" t="s">
        <v>589</v>
      </c>
      <c r="V143" t="s">
        <v>564</v>
      </c>
    </row>
    <row r="144" spans="1:22" x14ac:dyDescent="0.25">
      <c r="A144" s="23">
        <v>143</v>
      </c>
      <c r="B144" s="25" t="s">
        <v>397</v>
      </c>
      <c r="C144" s="42" t="s">
        <v>398</v>
      </c>
      <c r="D144" s="23" t="s">
        <v>23</v>
      </c>
      <c r="E144" s="23" t="s">
        <v>58</v>
      </c>
      <c r="F144" s="23" t="s">
        <v>46</v>
      </c>
      <c r="G144" s="23" t="s">
        <v>26</v>
      </c>
      <c r="H144" s="23" t="s">
        <v>34</v>
      </c>
      <c r="I144" s="24">
        <v>1152</v>
      </c>
      <c r="J144" s="24">
        <v>300</v>
      </c>
      <c r="K144" s="24">
        <v>1300</v>
      </c>
      <c r="L144" s="23" t="s">
        <v>399</v>
      </c>
      <c r="M144" s="14">
        <f t="shared" si="10"/>
        <v>1378</v>
      </c>
      <c r="N144" s="14">
        <f t="shared" si="11"/>
        <v>2830</v>
      </c>
      <c r="O144" s="14">
        <f t="shared" si="12"/>
        <v>2930.68</v>
      </c>
      <c r="P144" s="34">
        <f t="shared" si="13"/>
        <v>100.68</v>
      </c>
      <c r="Q144" s="14">
        <f t="shared" si="14"/>
        <v>2830</v>
      </c>
      <c r="R144" s="14" t="s">
        <v>29</v>
      </c>
      <c r="S144" s="13" t="s">
        <v>30</v>
      </c>
      <c r="T144" t="s">
        <v>792</v>
      </c>
      <c r="U144" t="s">
        <v>576</v>
      </c>
      <c r="V144" t="s">
        <v>564</v>
      </c>
    </row>
    <row r="145" spans="1:22" x14ac:dyDescent="0.25">
      <c r="A145" s="23">
        <v>144</v>
      </c>
      <c r="B145" s="25" t="s">
        <v>400</v>
      </c>
      <c r="C145" s="42" t="s">
        <v>401</v>
      </c>
      <c r="D145" s="23" t="s">
        <v>23</v>
      </c>
      <c r="E145" s="23" t="s">
        <v>25</v>
      </c>
      <c r="F145" s="23" t="s">
        <v>46</v>
      </c>
      <c r="G145" s="23" t="s">
        <v>26</v>
      </c>
      <c r="H145" s="23" t="s">
        <v>34</v>
      </c>
      <c r="I145" s="24">
        <v>1152</v>
      </c>
      <c r="J145" s="24">
        <v>300</v>
      </c>
      <c r="K145" s="24">
        <v>0</v>
      </c>
      <c r="L145" s="23" t="s">
        <v>305</v>
      </c>
      <c r="M145" s="14">
        <f t="shared" si="10"/>
        <v>0</v>
      </c>
      <c r="N145" s="14">
        <f t="shared" si="11"/>
        <v>1452</v>
      </c>
      <c r="O145" s="14">
        <f t="shared" si="12"/>
        <v>1470</v>
      </c>
      <c r="P145" s="34">
        <f t="shared" si="13"/>
        <v>18</v>
      </c>
      <c r="Q145" s="14">
        <f t="shared" si="14"/>
        <v>1452</v>
      </c>
      <c r="R145" s="14" t="s">
        <v>29</v>
      </c>
      <c r="S145" s="13" t="s">
        <v>30</v>
      </c>
      <c r="T145" t="s">
        <v>793</v>
      </c>
      <c r="U145" t="s">
        <v>586</v>
      </c>
      <c r="V145" t="s">
        <v>564</v>
      </c>
    </row>
    <row r="146" spans="1:22" x14ac:dyDescent="0.25">
      <c r="A146" s="23">
        <v>145</v>
      </c>
      <c r="B146" s="25" t="s">
        <v>118</v>
      </c>
      <c r="C146" s="42" t="s">
        <v>402</v>
      </c>
      <c r="D146" s="23" t="s">
        <v>23</v>
      </c>
      <c r="E146" s="23" t="s">
        <v>58</v>
      </c>
      <c r="F146" s="23" t="s">
        <v>46</v>
      </c>
      <c r="G146" s="23" t="s">
        <v>26</v>
      </c>
      <c r="H146" s="23" t="s">
        <v>34</v>
      </c>
      <c r="I146" s="24">
        <v>1152</v>
      </c>
      <c r="J146" s="24">
        <v>300</v>
      </c>
      <c r="K146" s="24">
        <v>1300</v>
      </c>
      <c r="L146" s="23" t="s">
        <v>399</v>
      </c>
      <c r="M146" s="14">
        <f t="shared" si="10"/>
        <v>1378</v>
      </c>
      <c r="N146" s="14">
        <f t="shared" si="11"/>
        <v>2830</v>
      </c>
      <c r="O146" s="14">
        <f t="shared" si="12"/>
        <v>2930.68</v>
      </c>
      <c r="P146" s="34">
        <f t="shared" si="13"/>
        <v>100.68</v>
      </c>
      <c r="Q146" s="14">
        <f t="shared" si="14"/>
        <v>2830</v>
      </c>
      <c r="R146" s="14" t="s">
        <v>29</v>
      </c>
      <c r="S146" s="13" t="s">
        <v>30</v>
      </c>
      <c r="T146" t="s">
        <v>794</v>
      </c>
      <c r="U146" t="s">
        <v>589</v>
      </c>
      <c r="V146" t="s">
        <v>564</v>
      </c>
    </row>
    <row r="147" spans="1:22" x14ac:dyDescent="0.25">
      <c r="A147" s="23">
        <v>146</v>
      </c>
      <c r="B147" s="25" t="s">
        <v>65</v>
      </c>
      <c r="C147" s="42" t="s">
        <v>403</v>
      </c>
      <c r="D147" s="23" t="s">
        <v>23</v>
      </c>
      <c r="E147" s="23" t="s">
        <v>58</v>
      </c>
      <c r="F147" s="23" t="s">
        <v>46</v>
      </c>
      <c r="G147" s="23" t="s">
        <v>26</v>
      </c>
      <c r="H147" s="23" t="s">
        <v>34</v>
      </c>
      <c r="I147" s="24">
        <v>1152</v>
      </c>
      <c r="J147" s="24">
        <v>300</v>
      </c>
      <c r="K147" s="24">
        <v>0</v>
      </c>
      <c r="L147" s="23" t="s">
        <v>404</v>
      </c>
      <c r="M147" s="14">
        <f t="shared" si="10"/>
        <v>0</v>
      </c>
      <c r="N147" s="14">
        <f t="shared" si="11"/>
        <v>1452</v>
      </c>
      <c r="O147" s="14">
        <f t="shared" si="12"/>
        <v>1470</v>
      </c>
      <c r="P147" s="34">
        <f t="shared" si="13"/>
        <v>18</v>
      </c>
      <c r="Q147" s="14">
        <f t="shared" si="14"/>
        <v>1452</v>
      </c>
      <c r="R147" s="14" t="s">
        <v>29</v>
      </c>
      <c r="S147" s="13" t="s">
        <v>30</v>
      </c>
      <c r="T147" t="s">
        <v>795</v>
      </c>
      <c r="U147" t="s">
        <v>586</v>
      </c>
      <c r="V147" t="s">
        <v>564</v>
      </c>
    </row>
    <row r="148" spans="1:22" x14ac:dyDescent="0.25">
      <c r="A148" s="23">
        <v>147</v>
      </c>
      <c r="B148" s="25" t="s">
        <v>48</v>
      </c>
      <c r="C148" s="42" t="s">
        <v>405</v>
      </c>
      <c r="D148" s="23" t="s">
        <v>23</v>
      </c>
      <c r="E148" s="23" t="s">
        <v>25</v>
      </c>
      <c r="F148" s="23" t="s">
        <v>105</v>
      </c>
      <c r="G148" s="23" t="s">
        <v>26</v>
      </c>
      <c r="H148" s="23" t="s">
        <v>34</v>
      </c>
      <c r="I148" s="23">
        <v>249.58</v>
      </c>
      <c r="J148" s="24">
        <v>100</v>
      </c>
      <c r="K148" s="24">
        <v>0</v>
      </c>
      <c r="L148" s="23"/>
      <c r="M148" s="14">
        <f t="shared" si="10"/>
        <v>0</v>
      </c>
      <c r="N148" s="14">
        <f t="shared" si="11"/>
        <v>349.58</v>
      </c>
      <c r="O148" s="14">
        <f t="shared" si="12"/>
        <v>355.58</v>
      </c>
      <c r="P148" s="34">
        <f t="shared" si="13"/>
        <v>6</v>
      </c>
      <c r="Q148" s="14">
        <f t="shared" si="14"/>
        <v>349.58</v>
      </c>
      <c r="R148" s="14" t="s">
        <v>29</v>
      </c>
      <c r="S148" s="13" t="s">
        <v>30</v>
      </c>
      <c r="T148" t="s">
        <v>796</v>
      </c>
      <c r="U148" t="s">
        <v>589</v>
      </c>
      <c r="V148" t="s">
        <v>561</v>
      </c>
    </row>
    <row r="149" spans="1:22" x14ac:dyDescent="0.25">
      <c r="A149" s="23">
        <v>148</v>
      </c>
      <c r="B149" s="25" t="s">
        <v>406</v>
      </c>
      <c r="C149" s="42" t="s">
        <v>407</v>
      </c>
      <c r="D149" s="23" t="s">
        <v>23</v>
      </c>
      <c r="E149" s="23" t="s">
        <v>25</v>
      </c>
      <c r="F149" s="23" t="s">
        <v>105</v>
      </c>
      <c r="G149" s="23" t="s">
        <v>26</v>
      </c>
      <c r="H149" s="23" t="s">
        <v>34</v>
      </c>
      <c r="I149" s="23">
        <v>249.81</v>
      </c>
      <c r="J149" s="24">
        <v>100</v>
      </c>
      <c r="K149" s="24">
        <v>0</v>
      </c>
      <c r="L149" s="23"/>
      <c r="M149" s="14">
        <f t="shared" si="10"/>
        <v>0</v>
      </c>
      <c r="N149" s="14">
        <f t="shared" si="11"/>
        <v>349.81</v>
      </c>
      <c r="O149" s="14">
        <f t="shared" si="12"/>
        <v>355.81</v>
      </c>
      <c r="P149" s="34">
        <f t="shared" si="13"/>
        <v>6</v>
      </c>
      <c r="Q149" s="14">
        <f t="shared" si="14"/>
        <v>349.81</v>
      </c>
      <c r="R149" s="14" t="s">
        <v>29</v>
      </c>
      <c r="S149" s="13" t="s">
        <v>30</v>
      </c>
      <c r="T149" t="s">
        <v>797</v>
      </c>
      <c r="U149" t="s">
        <v>568</v>
      </c>
      <c r="V149" t="s">
        <v>561</v>
      </c>
    </row>
    <row r="150" spans="1:22" x14ac:dyDescent="0.25">
      <c r="A150" s="23">
        <v>149</v>
      </c>
      <c r="B150" s="25" t="s">
        <v>408</v>
      </c>
      <c r="C150" s="42" t="s">
        <v>409</v>
      </c>
      <c r="D150" s="23" t="s">
        <v>23</v>
      </c>
      <c r="E150" s="23" t="s">
        <v>58</v>
      </c>
      <c r="F150" s="23" t="s">
        <v>46</v>
      </c>
      <c r="G150" s="23" t="s">
        <v>26</v>
      </c>
      <c r="H150" s="23" t="s">
        <v>34</v>
      </c>
      <c r="I150" s="24">
        <v>1152</v>
      </c>
      <c r="J150" s="24">
        <v>300</v>
      </c>
      <c r="K150" s="24">
        <v>1300</v>
      </c>
      <c r="L150" s="23" t="s">
        <v>410</v>
      </c>
      <c r="M150" s="14">
        <f t="shared" si="10"/>
        <v>1378</v>
      </c>
      <c r="N150" s="14">
        <f t="shared" si="11"/>
        <v>2830</v>
      </c>
      <c r="O150" s="14">
        <f t="shared" si="12"/>
        <v>2930.68</v>
      </c>
      <c r="P150" s="34">
        <f t="shared" si="13"/>
        <v>100.68</v>
      </c>
      <c r="Q150" s="14">
        <f t="shared" si="14"/>
        <v>2830</v>
      </c>
      <c r="R150" s="14" t="s">
        <v>29</v>
      </c>
      <c r="S150" s="13" t="s">
        <v>30</v>
      </c>
      <c r="T150" t="s">
        <v>798</v>
      </c>
      <c r="U150" t="s">
        <v>595</v>
      </c>
      <c r="V150" t="s">
        <v>564</v>
      </c>
    </row>
    <row r="151" spans="1:22" x14ac:dyDescent="0.25">
      <c r="A151" s="23">
        <v>150</v>
      </c>
      <c r="B151" s="25" t="s">
        <v>411</v>
      </c>
      <c r="C151" s="42" t="s">
        <v>412</v>
      </c>
      <c r="D151" s="23" t="s">
        <v>23</v>
      </c>
      <c r="E151" s="23" t="s">
        <v>58</v>
      </c>
      <c r="F151" s="23" t="s">
        <v>46</v>
      </c>
      <c r="G151" s="23" t="s">
        <v>26</v>
      </c>
      <c r="H151" s="23" t="s">
        <v>34</v>
      </c>
      <c r="I151" s="24">
        <v>1152</v>
      </c>
      <c r="J151" s="24">
        <v>300</v>
      </c>
      <c r="K151" s="24">
        <v>1300</v>
      </c>
      <c r="L151" s="23" t="s">
        <v>413</v>
      </c>
      <c r="M151" s="14">
        <f t="shared" si="10"/>
        <v>1378</v>
      </c>
      <c r="N151" s="14">
        <f t="shared" si="11"/>
        <v>2830</v>
      </c>
      <c r="O151" s="14">
        <f t="shared" si="12"/>
        <v>2930.68</v>
      </c>
      <c r="P151" s="34">
        <f t="shared" si="13"/>
        <v>100.68</v>
      </c>
      <c r="Q151" s="14">
        <f t="shared" si="14"/>
        <v>2830</v>
      </c>
      <c r="R151" s="14" t="s">
        <v>29</v>
      </c>
      <c r="S151" s="13" t="s">
        <v>30</v>
      </c>
      <c r="T151" t="s">
        <v>799</v>
      </c>
      <c r="U151" t="s">
        <v>595</v>
      </c>
      <c r="V151" t="s">
        <v>564</v>
      </c>
    </row>
    <row r="152" spans="1:22" x14ac:dyDescent="0.25">
      <c r="A152" s="23">
        <v>151</v>
      </c>
      <c r="B152" s="25" t="s">
        <v>414</v>
      </c>
      <c r="C152" s="42" t="s">
        <v>716</v>
      </c>
      <c r="D152" s="23" t="s">
        <v>23</v>
      </c>
      <c r="E152" s="23" t="s">
        <v>25</v>
      </c>
      <c r="F152" s="23" t="s">
        <v>105</v>
      </c>
      <c r="G152" s="23" t="s">
        <v>26</v>
      </c>
      <c r="H152" s="23" t="s">
        <v>34</v>
      </c>
      <c r="I152" s="23">
        <v>249.81</v>
      </c>
      <c r="J152" s="24">
        <v>100</v>
      </c>
      <c r="K152" s="24">
        <v>0</v>
      </c>
      <c r="L152" s="23"/>
      <c r="M152" s="14">
        <f t="shared" si="10"/>
        <v>0</v>
      </c>
      <c r="N152" s="14">
        <f t="shared" si="11"/>
        <v>349.81</v>
      </c>
      <c r="O152" s="14">
        <f t="shared" si="12"/>
        <v>355.81</v>
      </c>
      <c r="P152" s="34">
        <f t="shared" si="13"/>
        <v>6</v>
      </c>
      <c r="Q152" s="14">
        <f t="shared" si="14"/>
        <v>349.81</v>
      </c>
      <c r="R152" s="14" t="s">
        <v>29</v>
      </c>
      <c r="S152" s="13" t="s">
        <v>30</v>
      </c>
      <c r="T152" t="s">
        <v>800</v>
      </c>
      <c r="U152" t="s">
        <v>560</v>
      </c>
      <c r="V152" t="s">
        <v>561</v>
      </c>
    </row>
    <row r="153" spans="1:22" x14ac:dyDescent="0.25">
      <c r="A153" s="23">
        <v>152</v>
      </c>
      <c r="B153" s="25" t="s">
        <v>415</v>
      </c>
      <c r="C153" s="42" t="s">
        <v>416</v>
      </c>
      <c r="D153" s="23" t="s">
        <v>23</v>
      </c>
      <c r="E153" s="23" t="s">
        <v>43</v>
      </c>
      <c r="F153" s="23" t="s">
        <v>46</v>
      </c>
      <c r="G153" s="23" t="s">
        <v>26</v>
      </c>
      <c r="H153" s="23" t="s">
        <v>34</v>
      </c>
      <c r="I153" s="24">
        <v>1152</v>
      </c>
      <c r="J153" s="24">
        <v>300</v>
      </c>
      <c r="K153" s="24">
        <v>1300</v>
      </c>
      <c r="L153" s="23" t="s">
        <v>127</v>
      </c>
      <c r="M153" s="14">
        <f t="shared" si="10"/>
        <v>1378</v>
      </c>
      <c r="N153" s="14">
        <f t="shared" si="11"/>
        <v>2830</v>
      </c>
      <c r="O153" s="14">
        <f t="shared" si="12"/>
        <v>2930.68</v>
      </c>
      <c r="P153" s="34">
        <f t="shared" si="13"/>
        <v>100.68</v>
      </c>
      <c r="Q153" s="14">
        <f t="shared" si="14"/>
        <v>2830</v>
      </c>
      <c r="R153" s="14" t="s">
        <v>29</v>
      </c>
      <c r="S153" s="13" t="s">
        <v>30</v>
      </c>
      <c r="T153" t="s">
        <v>801</v>
      </c>
      <c r="U153" t="s">
        <v>595</v>
      </c>
      <c r="V153" t="s">
        <v>564</v>
      </c>
    </row>
    <row r="154" spans="1:22" x14ac:dyDescent="0.25">
      <c r="A154" s="23">
        <v>153</v>
      </c>
      <c r="B154" s="25" t="s">
        <v>100</v>
      </c>
      <c r="C154" s="42" t="s">
        <v>701</v>
      </c>
      <c r="D154" s="23" t="s">
        <v>23</v>
      </c>
      <c r="E154" s="23" t="s">
        <v>25</v>
      </c>
      <c r="F154" s="23" t="s">
        <v>105</v>
      </c>
      <c r="G154" s="23" t="s">
        <v>26</v>
      </c>
      <c r="H154" s="23" t="s">
        <v>34</v>
      </c>
      <c r="I154" s="23">
        <v>249.81</v>
      </c>
      <c r="J154" s="24">
        <v>100</v>
      </c>
      <c r="K154" s="24">
        <v>0</v>
      </c>
      <c r="L154" s="23"/>
      <c r="M154" s="14">
        <f t="shared" si="10"/>
        <v>0</v>
      </c>
      <c r="N154" s="14">
        <f t="shared" si="11"/>
        <v>349.81</v>
      </c>
      <c r="O154" s="14">
        <f t="shared" si="12"/>
        <v>355.81</v>
      </c>
      <c r="P154" s="34">
        <f t="shared" si="13"/>
        <v>6</v>
      </c>
      <c r="Q154" s="14">
        <f t="shared" si="14"/>
        <v>349.81</v>
      </c>
      <c r="R154" s="14" t="s">
        <v>29</v>
      </c>
      <c r="S154" s="13" t="s">
        <v>30</v>
      </c>
      <c r="T154" t="s">
        <v>623</v>
      </c>
      <c r="U154" t="s">
        <v>612</v>
      </c>
      <c r="V154" t="s">
        <v>561</v>
      </c>
    </row>
    <row r="155" spans="1:22" x14ac:dyDescent="0.25">
      <c r="A155" s="23">
        <v>154</v>
      </c>
      <c r="B155" s="43" t="s">
        <v>739</v>
      </c>
      <c r="C155" s="42" t="s">
        <v>417</v>
      </c>
      <c r="D155" s="23" t="s">
        <v>23</v>
      </c>
      <c r="E155" s="23" t="s">
        <v>25</v>
      </c>
      <c r="F155" s="23" t="s">
        <v>105</v>
      </c>
      <c r="G155" s="23" t="s">
        <v>26</v>
      </c>
      <c r="H155" s="23" t="s">
        <v>34</v>
      </c>
      <c r="I155" s="23">
        <v>249.81</v>
      </c>
      <c r="J155" s="24">
        <v>100</v>
      </c>
      <c r="K155" s="24">
        <v>0</v>
      </c>
      <c r="L155" s="23"/>
      <c r="M155" s="14">
        <f t="shared" si="10"/>
        <v>0</v>
      </c>
      <c r="N155" s="14">
        <f t="shared" si="11"/>
        <v>349.81</v>
      </c>
      <c r="O155" s="14">
        <f t="shared" si="12"/>
        <v>355.81</v>
      </c>
      <c r="P155" s="34">
        <f t="shared" si="13"/>
        <v>6</v>
      </c>
      <c r="Q155" s="14">
        <f t="shared" si="14"/>
        <v>349.81</v>
      </c>
      <c r="R155" s="14" t="s">
        <v>29</v>
      </c>
      <c r="S155" s="13" t="s">
        <v>30</v>
      </c>
      <c r="T155" t="s">
        <v>802</v>
      </c>
      <c r="U155" t="s">
        <v>650</v>
      </c>
      <c r="V155" t="s">
        <v>691</v>
      </c>
    </row>
    <row r="156" spans="1:22" x14ac:dyDescent="0.25">
      <c r="A156" s="23">
        <v>155</v>
      </c>
      <c r="B156" s="25" t="s">
        <v>418</v>
      </c>
      <c r="C156" s="42" t="s">
        <v>419</v>
      </c>
      <c r="D156" s="23" t="s">
        <v>23</v>
      </c>
      <c r="E156" s="23" t="s">
        <v>25</v>
      </c>
      <c r="F156" s="23" t="s">
        <v>105</v>
      </c>
      <c r="G156" s="23" t="s">
        <v>26</v>
      </c>
      <c r="H156" s="23" t="s">
        <v>34</v>
      </c>
      <c r="I156" s="23">
        <v>249.81</v>
      </c>
      <c r="J156" s="24">
        <v>100</v>
      </c>
      <c r="K156" s="24">
        <v>0</v>
      </c>
      <c r="L156" s="23"/>
      <c r="M156" s="14">
        <f t="shared" si="10"/>
        <v>0</v>
      </c>
      <c r="N156" s="14">
        <f t="shared" si="11"/>
        <v>349.81</v>
      </c>
      <c r="O156" s="14">
        <f t="shared" si="12"/>
        <v>355.81</v>
      </c>
      <c r="P156" s="34">
        <f t="shared" si="13"/>
        <v>6</v>
      </c>
      <c r="Q156" s="14">
        <f t="shared" si="14"/>
        <v>349.81</v>
      </c>
      <c r="R156" s="14" t="s">
        <v>29</v>
      </c>
      <c r="S156" s="13" t="s">
        <v>30</v>
      </c>
      <c r="T156" t="s">
        <v>803</v>
      </c>
      <c r="U156" t="s">
        <v>560</v>
      </c>
      <c r="V156" t="s">
        <v>561</v>
      </c>
    </row>
    <row r="157" spans="1:22" x14ac:dyDescent="0.25">
      <c r="A157" s="23">
        <v>156</v>
      </c>
      <c r="B157" s="25" t="s">
        <v>80</v>
      </c>
      <c r="C157" s="42" t="s">
        <v>717</v>
      </c>
      <c r="D157" s="23" t="s">
        <v>23</v>
      </c>
      <c r="E157" s="23" t="s">
        <v>25</v>
      </c>
      <c r="F157" s="23" t="s">
        <v>105</v>
      </c>
      <c r="G157" s="23" t="s">
        <v>26</v>
      </c>
      <c r="H157" s="23" t="s">
        <v>34</v>
      </c>
      <c r="I157" s="23">
        <v>249.81</v>
      </c>
      <c r="J157" s="24">
        <v>100</v>
      </c>
      <c r="K157" s="24">
        <v>0</v>
      </c>
      <c r="L157" s="23"/>
      <c r="M157" s="14">
        <f t="shared" si="10"/>
        <v>0</v>
      </c>
      <c r="N157" s="14">
        <f t="shared" si="11"/>
        <v>349.81</v>
      </c>
      <c r="O157" s="14">
        <f t="shared" si="12"/>
        <v>355.81</v>
      </c>
      <c r="P157" s="34">
        <f t="shared" si="13"/>
        <v>6</v>
      </c>
      <c r="Q157" s="14">
        <f t="shared" si="14"/>
        <v>349.81</v>
      </c>
      <c r="R157" s="14" t="s">
        <v>29</v>
      </c>
      <c r="S157" s="13" t="s">
        <v>30</v>
      </c>
      <c r="T157" t="s">
        <v>804</v>
      </c>
      <c r="U157" t="s">
        <v>595</v>
      </c>
      <c r="V157" t="s">
        <v>561</v>
      </c>
    </row>
    <row r="158" spans="1:22" x14ac:dyDescent="0.25">
      <c r="A158" s="23">
        <v>157</v>
      </c>
      <c r="B158" s="25" t="s">
        <v>420</v>
      </c>
      <c r="C158" s="42" t="s">
        <v>421</v>
      </c>
      <c r="D158" s="23" t="s">
        <v>23</v>
      </c>
      <c r="E158" s="23" t="s">
        <v>25</v>
      </c>
      <c r="F158" s="23" t="s">
        <v>105</v>
      </c>
      <c r="G158" s="23" t="s">
        <v>26</v>
      </c>
      <c r="H158" s="23" t="s">
        <v>34</v>
      </c>
      <c r="I158" s="23">
        <v>249.31</v>
      </c>
      <c r="J158" s="24">
        <v>100</v>
      </c>
      <c r="K158" s="24">
        <v>0</v>
      </c>
      <c r="L158" s="23"/>
      <c r="M158" s="14">
        <f t="shared" si="10"/>
        <v>0</v>
      </c>
      <c r="N158" s="14">
        <f t="shared" si="11"/>
        <v>349.31</v>
      </c>
      <c r="O158" s="14">
        <f t="shared" si="12"/>
        <v>355.31</v>
      </c>
      <c r="P158" s="34">
        <f t="shared" si="13"/>
        <v>6</v>
      </c>
      <c r="Q158" s="14">
        <f t="shared" si="14"/>
        <v>349.31</v>
      </c>
      <c r="R158" s="14" t="s">
        <v>29</v>
      </c>
      <c r="S158" s="13" t="s">
        <v>30</v>
      </c>
      <c r="T158" t="s">
        <v>805</v>
      </c>
      <c r="U158" t="s">
        <v>560</v>
      </c>
      <c r="V158" t="s">
        <v>561</v>
      </c>
    </row>
    <row r="159" spans="1:22" x14ac:dyDescent="0.25">
      <c r="A159" s="23">
        <v>158</v>
      </c>
      <c r="B159" s="25" t="s">
        <v>422</v>
      </c>
      <c r="C159" s="42" t="s">
        <v>423</v>
      </c>
      <c r="D159" s="23" t="s">
        <v>23</v>
      </c>
      <c r="E159" s="23" t="s">
        <v>25</v>
      </c>
      <c r="F159" s="23" t="s">
        <v>105</v>
      </c>
      <c r="G159" s="23" t="s">
        <v>26</v>
      </c>
      <c r="H159" s="23" t="s">
        <v>34</v>
      </c>
      <c r="I159" s="23">
        <v>249.31</v>
      </c>
      <c r="J159" s="24">
        <v>100</v>
      </c>
      <c r="K159" s="24">
        <v>0</v>
      </c>
      <c r="L159" s="23"/>
      <c r="M159" s="14">
        <f t="shared" si="10"/>
        <v>0</v>
      </c>
      <c r="N159" s="14">
        <f t="shared" si="11"/>
        <v>349.31</v>
      </c>
      <c r="O159" s="14">
        <f t="shared" si="12"/>
        <v>355.31</v>
      </c>
      <c r="P159" s="34">
        <f t="shared" si="13"/>
        <v>6</v>
      </c>
      <c r="Q159" s="14">
        <f t="shared" si="14"/>
        <v>349.31</v>
      </c>
      <c r="R159" s="14" t="s">
        <v>29</v>
      </c>
      <c r="S159" s="13" t="s">
        <v>30</v>
      </c>
      <c r="T159" t="s">
        <v>806</v>
      </c>
      <c r="U159" t="s">
        <v>560</v>
      </c>
      <c r="V159" t="s">
        <v>561</v>
      </c>
    </row>
    <row r="160" spans="1:22" x14ac:dyDescent="0.25">
      <c r="A160" s="23">
        <v>159</v>
      </c>
      <c r="B160" s="25" t="s">
        <v>424</v>
      </c>
      <c r="C160" s="42" t="s">
        <v>425</v>
      </c>
      <c r="D160" s="23" t="s">
        <v>23</v>
      </c>
      <c r="E160" s="23" t="s">
        <v>25</v>
      </c>
      <c r="F160" s="23" t="s">
        <v>105</v>
      </c>
      <c r="G160" s="23" t="s">
        <v>26</v>
      </c>
      <c r="H160" s="23" t="s">
        <v>34</v>
      </c>
      <c r="I160" s="23">
        <v>249.81</v>
      </c>
      <c r="J160" s="24">
        <v>100</v>
      </c>
      <c r="K160" s="24">
        <v>0</v>
      </c>
      <c r="L160" s="23"/>
      <c r="M160" s="14">
        <f t="shared" si="10"/>
        <v>0</v>
      </c>
      <c r="N160" s="14">
        <f t="shared" si="11"/>
        <v>349.81</v>
      </c>
      <c r="O160" s="14">
        <f t="shared" si="12"/>
        <v>355.81</v>
      </c>
      <c r="P160" s="34">
        <f t="shared" si="13"/>
        <v>6</v>
      </c>
      <c r="Q160" s="14">
        <f t="shared" si="14"/>
        <v>349.81</v>
      </c>
      <c r="R160" s="14" t="s">
        <v>29</v>
      </c>
      <c r="S160" s="13" t="s">
        <v>30</v>
      </c>
      <c r="T160" t="s">
        <v>807</v>
      </c>
      <c r="U160" t="s">
        <v>563</v>
      </c>
      <c r="V160" t="s">
        <v>561</v>
      </c>
    </row>
    <row r="161" spans="1:22" x14ac:dyDescent="0.25">
      <c r="A161" s="23">
        <v>160</v>
      </c>
      <c r="B161" s="25" t="s">
        <v>426</v>
      </c>
      <c r="C161" s="42" t="s">
        <v>427</v>
      </c>
      <c r="D161" s="23" t="s">
        <v>23</v>
      </c>
      <c r="E161" s="23" t="s">
        <v>25</v>
      </c>
      <c r="F161" s="23" t="s">
        <v>105</v>
      </c>
      <c r="G161" s="23" t="s">
        <v>26</v>
      </c>
      <c r="H161" s="23" t="s">
        <v>34</v>
      </c>
      <c r="I161" s="23">
        <v>252.19</v>
      </c>
      <c r="J161" s="24">
        <v>100</v>
      </c>
      <c r="K161" s="24">
        <v>0</v>
      </c>
      <c r="L161" s="23"/>
      <c r="M161" s="14">
        <f t="shared" si="10"/>
        <v>0</v>
      </c>
      <c r="N161" s="14">
        <f t="shared" si="11"/>
        <v>352.19</v>
      </c>
      <c r="O161" s="14">
        <f t="shared" si="12"/>
        <v>358.19</v>
      </c>
      <c r="P161" s="34">
        <f t="shared" si="13"/>
        <v>6</v>
      </c>
      <c r="Q161" s="14">
        <f t="shared" si="14"/>
        <v>352.19</v>
      </c>
      <c r="R161" s="14" t="s">
        <v>29</v>
      </c>
      <c r="S161" s="13" t="s">
        <v>30</v>
      </c>
      <c r="T161" t="s">
        <v>808</v>
      </c>
      <c r="U161" t="s">
        <v>595</v>
      </c>
      <c r="V161" t="s">
        <v>691</v>
      </c>
    </row>
    <row r="162" spans="1:22" x14ac:dyDescent="0.25">
      <c r="A162" s="23">
        <v>161</v>
      </c>
      <c r="B162" s="38" t="s">
        <v>428</v>
      </c>
      <c r="C162" s="42" t="s">
        <v>429</v>
      </c>
      <c r="D162" s="23" t="s">
        <v>23</v>
      </c>
      <c r="E162" s="23" t="s">
        <v>58</v>
      </c>
      <c r="F162" s="23" t="s">
        <v>46</v>
      </c>
      <c r="G162" s="23" t="s">
        <v>26</v>
      </c>
      <c r="H162" s="23" t="s">
        <v>34</v>
      </c>
      <c r="I162" s="24">
        <v>1152</v>
      </c>
      <c r="J162" s="24">
        <v>300</v>
      </c>
      <c r="K162" s="24">
        <v>1300</v>
      </c>
      <c r="L162" s="23" t="s">
        <v>399</v>
      </c>
      <c r="M162" s="14">
        <f t="shared" si="10"/>
        <v>1378</v>
      </c>
      <c r="N162" s="14">
        <f t="shared" si="11"/>
        <v>2830</v>
      </c>
      <c r="O162" s="14">
        <f t="shared" si="12"/>
        <v>2930.68</v>
      </c>
      <c r="P162" s="34">
        <f t="shared" si="13"/>
        <v>100.68</v>
      </c>
      <c r="Q162" s="14">
        <f t="shared" si="14"/>
        <v>2830</v>
      </c>
      <c r="R162" s="14" t="s">
        <v>29</v>
      </c>
      <c r="S162" s="13" t="s">
        <v>30</v>
      </c>
      <c r="T162" t="s">
        <v>809</v>
      </c>
      <c r="U162" t="s">
        <v>589</v>
      </c>
      <c r="V162" t="s">
        <v>564</v>
      </c>
    </row>
    <row r="163" spans="1:22" x14ac:dyDescent="0.25">
      <c r="A163" s="23">
        <v>162</v>
      </c>
      <c r="B163" s="25" t="s">
        <v>54</v>
      </c>
      <c r="C163" s="42" t="s">
        <v>430</v>
      </c>
      <c r="D163" s="23" t="s">
        <v>23</v>
      </c>
      <c r="E163" s="23" t="s">
        <v>58</v>
      </c>
      <c r="F163" s="23" t="s">
        <v>46</v>
      </c>
      <c r="G163" s="23" t="s">
        <v>26</v>
      </c>
      <c r="H163" s="23" t="s">
        <v>34</v>
      </c>
      <c r="I163" s="24">
        <v>1152</v>
      </c>
      <c r="J163" s="24">
        <v>300</v>
      </c>
      <c r="K163" s="24">
        <v>0</v>
      </c>
      <c r="L163" s="23" t="s">
        <v>134</v>
      </c>
      <c r="M163" s="14">
        <f t="shared" si="10"/>
        <v>0</v>
      </c>
      <c r="N163" s="14">
        <f t="shared" si="11"/>
        <v>1452</v>
      </c>
      <c r="O163" s="14">
        <f t="shared" si="12"/>
        <v>1470</v>
      </c>
      <c r="P163" s="34">
        <f t="shared" si="13"/>
        <v>18</v>
      </c>
      <c r="Q163" s="14">
        <f t="shared" si="14"/>
        <v>1452</v>
      </c>
      <c r="R163" s="14" t="s">
        <v>29</v>
      </c>
      <c r="S163" s="13" t="s">
        <v>30</v>
      </c>
      <c r="T163" t="s">
        <v>810</v>
      </c>
      <c r="U163" t="s">
        <v>612</v>
      </c>
      <c r="V163" t="s">
        <v>564</v>
      </c>
    </row>
    <row r="164" spans="1:22" x14ac:dyDescent="0.25">
      <c r="A164" s="23">
        <v>163</v>
      </c>
      <c r="B164" s="25" t="s">
        <v>431</v>
      </c>
      <c r="C164" s="42" t="s">
        <v>432</v>
      </c>
      <c r="D164" s="23" t="s">
        <v>23</v>
      </c>
      <c r="E164" s="23" t="s">
        <v>25</v>
      </c>
      <c r="F164" s="23" t="s">
        <v>46</v>
      </c>
      <c r="G164" s="23" t="s">
        <v>26</v>
      </c>
      <c r="H164" s="23" t="s">
        <v>34</v>
      </c>
      <c r="I164" s="24">
        <v>1332</v>
      </c>
      <c r="J164" s="24">
        <v>300</v>
      </c>
      <c r="K164" s="24">
        <v>1300</v>
      </c>
      <c r="L164" s="23" t="s">
        <v>308</v>
      </c>
      <c r="M164" s="14">
        <f t="shared" si="10"/>
        <v>1378</v>
      </c>
      <c r="N164" s="14">
        <f t="shared" si="11"/>
        <v>3010</v>
      </c>
      <c r="O164" s="14">
        <f t="shared" si="12"/>
        <v>3110.68</v>
      </c>
      <c r="P164" s="34">
        <f t="shared" si="13"/>
        <v>100.68</v>
      </c>
      <c r="Q164" s="14">
        <f t="shared" si="14"/>
        <v>3010</v>
      </c>
      <c r="R164" s="14" t="s">
        <v>29</v>
      </c>
      <c r="S164" s="13" t="s">
        <v>30</v>
      </c>
      <c r="T164" t="s">
        <v>811</v>
      </c>
      <c r="U164" t="s">
        <v>612</v>
      </c>
      <c r="V164" t="s">
        <v>564</v>
      </c>
    </row>
    <row r="165" spans="1:22" x14ac:dyDescent="0.25">
      <c r="A165" s="23">
        <v>164</v>
      </c>
      <c r="B165" s="25" t="s">
        <v>433</v>
      </c>
      <c r="C165" s="42" t="s">
        <v>434</v>
      </c>
      <c r="D165" s="23" t="s">
        <v>23</v>
      </c>
      <c r="E165" s="23" t="s">
        <v>25</v>
      </c>
      <c r="F165" s="23" t="s">
        <v>46</v>
      </c>
      <c r="G165" s="23" t="s">
        <v>26</v>
      </c>
      <c r="H165" s="23" t="s">
        <v>34</v>
      </c>
      <c r="I165" s="24">
        <v>1332</v>
      </c>
      <c r="J165" s="24">
        <v>300</v>
      </c>
      <c r="K165" s="24">
        <v>0</v>
      </c>
      <c r="L165" s="23" t="s">
        <v>435</v>
      </c>
      <c r="M165" s="14">
        <f t="shared" si="10"/>
        <v>0</v>
      </c>
      <c r="N165" s="14">
        <f t="shared" si="11"/>
        <v>1632</v>
      </c>
      <c r="O165" s="14">
        <f t="shared" si="12"/>
        <v>1650</v>
      </c>
      <c r="P165" s="34">
        <f t="shared" si="13"/>
        <v>18</v>
      </c>
      <c r="Q165" s="14">
        <f t="shared" si="14"/>
        <v>1632</v>
      </c>
      <c r="R165" s="14" t="s">
        <v>29</v>
      </c>
      <c r="S165" s="13" t="s">
        <v>30</v>
      </c>
      <c r="T165" t="s">
        <v>812</v>
      </c>
      <c r="U165" t="s">
        <v>650</v>
      </c>
      <c r="V165" t="s">
        <v>564</v>
      </c>
    </row>
    <row r="166" spans="1:22" x14ac:dyDescent="0.25">
      <c r="A166" s="23">
        <v>165</v>
      </c>
      <c r="B166" s="31" t="s">
        <v>52</v>
      </c>
      <c r="C166" s="42" t="s">
        <v>436</v>
      </c>
      <c r="D166" s="23" t="s">
        <v>23</v>
      </c>
      <c r="E166" s="23" t="s">
        <v>58</v>
      </c>
      <c r="F166" s="23" t="s">
        <v>46</v>
      </c>
      <c r="G166" s="23" t="s">
        <v>26</v>
      </c>
      <c r="H166" s="23" t="s">
        <v>34</v>
      </c>
      <c r="I166" s="24">
        <v>1332</v>
      </c>
      <c r="J166" s="24">
        <v>300</v>
      </c>
      <c r="K166" s="24">
        <v>1300</v>
      </c>
      <c r="L166" s="23" t="s">
        <v>399</v>
      </c>
      <c r="M166" s="14">
        <f t="shared" si="10"/>
        <v>1378</v>
      </c>
      <c r="N166" s="14">
        <f t="shared" si="11"/>
        <v>3010</v>
      </c>
      <c r="O166" s="14">
        <f t="shared" si="12"/>
        <v>3110.68</v>
      </c>
      <c r="P166" s="34">
        <f t="shared" si="13"/>
        <v>100.68</v>
      </c>
      <c r="Q166" s="14">
        <f t="shared" si="14"/>
        <v>3010</v>
      </c>
      <c r="R166" s="14" t="s">
        <v>29</v>
      </c>
      <c r="S166" s="13" t="s">
        <v>30</v>
      </c>
      <c r="T166" t="s">
        <v>813</v>
      </c>
      <c r="U166" t="s">
        <v>576</v>
      </c>
      <c r="V166" t="s">
        <v>564</v>
      </c>
    </row>
    <row r="167" spans="1:22" x14ac:dyDescent="0.25">
      <c r="A167" s="23">
        <v>166</v>
      </c>
      <c r="B167" s="25" t="s">
        <v>437</v>
      </c>
      <c r="C167" s="42" t="s">
        <v>438</v>
      </c>
      <c r="D167" s="23" t="s">
        <v>23</v>
      </c>
      <c r="E167" s="23" t="s">
        <v>25</v>
      </c>
      <c r="F167" s="23" t="s">
        <v>46</v>
      </c>
      <c r="G167" s="23" t="s">
        <v>26</v>
      </c>
      <c r="H167" s="23" t="s">
        <v>34</v>
      </c>
      <c r="I167" s="24">
        <v>1332</v>
      </c>
      <c r="J167" s="24">
        <v>300</v>
      </c>
      <c r="K167" s="24">
        <v>0</v>
      </c>
      <c r="L167" s="23" t="s">
        <v>435</v>
      </c>
      <c r="M167" s="14">
        <f t="shared" si="10"/>
        <v>0</v>
      </c>
      <c r="N167" s="14">
        <f t="shared" si="11"/>
        <v>1632</v>
      </c>
      <c r="O167" s="14">
        <f t="shared" si="12"/>
        <v>1650</v>
      </c>
      <c r="P167" s="34">
        <f t="shared" si="13"/>
        <v>18</v>
      </c>
      <c r="Q167" s="14">
        <f t="shared" si="14"/>
        <v>1632</v>
      </c>
      <c r="R167" s="14" t="s">
        <v>29</v>
      </c>
      <c r="S167" s="13" t="s">
        <v>30</v>
      </c>
      <c r="T167" t="s">
        <v>814</v>
      </c>
      <c r="U167" t="s">
        <v>586</v>
      </c>
      <c r="V167" t="s">
        <v>564</v>
      </c>
    </row>
    <row r="168" spans="1:22" x14ac:dyDescent="0.25">
      <c r="A168" s="23">
        <v>167</v>
      </c>
      <c r="B168" s="25" t="s">
        <v>79</v>
      </c>
      <c r="C168" s="42" t="s">
        <v>439</v>
      </c>
      <c r="D168" s="23" t="s">
        <v>23</v>
      </c>
      <c r="E168" s="23" t="s">
        <v>25</v>
      </c>
      <c r="F168" s="23" t="s">
        <v>46</v>
      </c>
      <c r="G168" s="23" t="s">
        <v>26</v>
      </c>
      <c r="H168" s="23" t="s">
        <v>34</v>
      </c>
      <c r="I168" s="24">
        <v>1350.5</v>
      </c>
      <c r="J168" s="24">
        <v>300</v>
      </c>
      <c r="K168" s="24">
        <v>0</v>
      </c>
      <c r="L168" s="23" t="s">
        <v>435</v>
      </c>
      <c r="M168" s="14">
        <f t="shared" si="10"/>
        <v>0</v>
      </c>
      <c r="N168" s="14">
        <f t="shared" si="11"/>
        <v>1650.5</v>
      </c>
      <c r="O168" s="14">
        <f t="shared" si="12"/>
        <v>1668.5</v>
      </c>
      <c r="P168" s="34">
        <f t="shared" si="13"/>
        <v>18</v>
      </c>
      <c r="Q168" s="14">
        <f t="shared" si="14"/>
        <v>1650.5</v>
      </c>
      <c r="R168" s="14" t="s">
        <v>29</v>
      </c>
      <c r="S168" s="13" t="s">
        <v>30</v>
      </c>
      <c r="T168" t="s">
        <v>815</v>
      </c>
      <c r="U168" t="s">
        <v>595</v>
      </c>
      <c r="V168" t="s">
        <v>564</v>
      </c>
    </row>
    <row r="169" spans="1:22" x14ac:dyDescent="0.25">
      <c r="A169" s="23">
        <v>168</v>
      </c>
      <c r="B169" s="25" t="s">
        <v>440</v>
      </c>
      <c r="C169" s="42" t="s">
        <v>441</v>
      </c>
      <c r="D169" s="23" t="s">
        <v>23</v>
      </c>
      <c r="E169" s="23" t="s">
        <v>25</v>
      </c>
      <c r="F169" s="23" t="s">
        <v>46</v>
      </c>
      <c r="G169" s="23" t="s">
        <v>26</v>
      </c>
      <c r="H169" s="23" t="s">
        <v>34</v>
      </c>
      <c r="I169" s="24">
        <v>1350.5</v>
      </c>
      <c r="J169" s="24">
        <v>300</v>
      </c>
      <c r="K169" s="24">
        <v>0</v>
      </c>
      <c r="L169" s="23" t="s">
        <v>435</v>
      </c>
      <c r="M169" s="14">
        <f t="shared" si="10"/>
        <v>0</v>
      </c>
      <c r="N169" s="14">
        <f t="shared" si="11"/>
        <v>1650.5</v>
      </c>
      <c r="O169" s="14">
        <f t="shared" si="12"/>
        <v>1668.5</v>
      </c>
      <c r="P169" s="34">
        <f t="shared" si="13"/>
        <v>18</v>
      </c>
      <c r="Q169" s="14">
        <f t="shared" si="14"/>
        <v>1650.5</v>
      </c>
      <c r="R169" s="14" t="s">
        <v>29</v>
      </c>
      <c r="S169" s="13" t="s">
        <v>30</v>
      </c>
      <c r="T169" t="s">
        <v>816</v>
      </c>
      <c r="U169" t="s">
        <v>570</v>
      </c>
      <c r="V169" t="s">
        <v>564</v>
      </c>
    </row>
    <row r="170" spans="1:22" x14ac:dyDescent="0.25">
      <c r="A170" s="23">
        <v>169</v>
      </c>
      <c r="B170" s="25" t="s">
        <v>442</v>
      </c>
      <c r="C170" s="42" t="s">
        <v>718</v>
      </c>
      <c r="D170" s="23" t="s">
        <v>23</v>
      </c>
      <c r="E170" s="23" t="s">
        <v>25</v>
      </c>
      <c r="F170" s="23" t="s">
        <v>46</v>
      </c>
      <c r="G170" s="23" t="s">
        <v>26</v>
      </c>
      <c r="H170" s="23" t="s">
        <v>34</v>
      </c>
      <c r="I170" s="24">
        <v>1350.5</v>
      </c>
      <c r="J170" s="24">
        <v>300</v>
      </c>
      <c r="K170" s="24">
        <v>0</v>
      </c>
      <c r="L170" s="23" t="s">
        <v>435</v>
      </c>
      <c r="M170" s="14">
        <f t="shared" si="10"/>
        <v>0</v>
      </c>
      <c r="N170" s="14">
        <f t="shared" si="11"/>
        <v>1650.5</v>
      </c>
      <c r="O170" s="14">
        <f t="shared" si="12"/>
        <v>1668.5</v>
      </c>
      <c r="P170" s="34">
        <f t="shared" si="13"/>
        <v>18</v>
      </c>
      <c r="Q170" s="14">
        <f t="shared" si="14"/>
        <v>1650.5</v>
      </c>
      <c r="R170" s="14" t="s">
        <v>29</v>
      </c>
      <c r="S170" s="13" t="s">
        <v>30</v>
      </c>
      <c r="T170" t="s">
        <v>817</v>
      </c>
      <c r="U170" t="s">
        <v>612</v>
      </c>
      <c r="V170" t="s">
        <v>564</v>
      </c>
    </row>
    <row r="171" spans="1:22" x14ac:dyDescent="0.25">
      <c r="A171" s="23">
        <v>170</v>
      </c>
      <c r="B171" s="25" t="s">
        <v>443</v>
      </c>
      <c r="C171" s="42" t="s">
        <v>719</v>
      </c>
      <c r="D171" s="23" t="s">
        <v>23</v>
      </c>
      <c r="E171" s="23" t="s">
        <v>25</v>
      </c>
      <c r="F171" s="23" t="s">
        <v>46</v>
      </c>
      <c r="G171" s="23" t="s">
        <v>26</v>
      </c>
      <c r="H171" s="23" t="s">
        <v>34</v>
      </c>
      <c r="I171" s="24">
        <v>1350.5</v>
      </c>
      <c r="J171" s="24">
        <v>300</v>
      </c>
      <c r="K171" s="24">
        <v>0</v>
      </c>
      <c r="L171" s="23" t="s">
        <v>435</v>
      </c>
      <c r="M171" s="14">
        <f t="shared" si="10"/>
        <v>0</v>
      </c>
      <c r="N171" s="14">
        <f t="shared" si="11"/>
        <v>1650.5</v>
      </c>
      <c r="O171" s="14">
        <f t="shared" si="12"/>
        <v>1668.5</v>
      </c>
      <c r="P171" s="34">
        <f t="shared" si="13"/>
        <v>18</v>
      </c>
      <c r="Q171" s="14">
        <f t="shared" si="14"/>
        <v>1650.5</v>
      </c>
      <c r="R171" s="14" t="s">
        <v>29</v>
      </c>
      <c r="S171" s="13" t="s">
        <v>30</v>
      </c>
      <c r="T171" t="s">
        <v>818</v>
      </c>
      <c r="U171" t="s">
        <v>589</v>
      </c>
      <c r="V171" t="s">
        <v>564</v>
      </c>
    </row>
    <row r="172" spans="1:22" x14ac:dyDescent="0.25">
      <c r="A172" s="23">
        <v>171</v>
      </c>
      <c r="B172" s="25" t="s">
        <v>444</v>
      </c>
      <c r="C172" s="42" t="s">
        <v>445</v>
      </c>
      <c r="D172" s="23" t="s">
        <v>23</v>
      </c>
      <c r="E172" s="23" t="s">
        <v>58</v>
      </c>
      <c r="F172" s="23" t="s">
        <v>46</v>
      </c>
      <c r="G172" s="23" t="s">
        <v>26</v>
      </c>
      <c r="H172" s="23" t="s">
        <v>34</v>
      </c>
      <c r="I172" s="24">
        <v>1350.5</v>
      </c>
      <c r="J172" s="24">
        <v>300</v>
      </c>
      <c r="K172" s="24">
        <v>0</v>
      </c>
      <c r="L172" s="23" t="s">
        <v>134</v>
      </c>
      <c r="M172" s="14">
        <f t="shared" si="10"/>
        <v>0</v>
      </c>
      <c r="N172" s="14">
        <f t="shared" si="11"/>
        <v>1650.5</v>
      </c>
      <c r="O172" s="14">
        <f t="shared" si="12"/>
        <v>1668.5</v>
      </c>
      <c r="P172" s="34">
        <f t="shared" si="13"/>
        <v>18</v>
      </c>
      <c r="Q172" s="14">
        <f t="shared" si="14"/>
        <v>1650.5</v>
      </c>
      <c r="R172" s="14" t="s">
        <v>29</v>
      </c>
      <c r="S172" s="13" t="s">
        <v>30</v>
      </c>
      <c r="T172" t="s">
        <v>819</v>
      </c>
      <c r="U172" t="s">
        <v>820</v>
      </c>
      <c r="V172" t="s">
        <v>564</v>
      </c>
    </row>
    <row r="173" spans="1:22" x14ac:dyDescent="0.25">
      <c r="A173" s="23">
        <v>172</v>
      </c>
      <c r="B173" s="25" t="s">
        <v>446</v>
      </c>
      <c r="C173" s="42" t="s">
        <v>447</v>
      </c>
      <c r="D173" s="23" t="s">
        <v>23</v>
      </c>
      <c r="E173" s="23" t="s">
        <v>58</v>
      </c>
      <c r="F173" s="23" t="s">
        <v>46</v>
      </c>
      <c r="G173" s="23" t="s">
        <v>26</v>
      </c>
      <c r="H173" s="23" t="s">
        <v>34</v>
      </c>
      <c r="I173" s="24">
        <v>1350.5</v>
      </c>
      <c r="J173" s="24">
        <v>300</v>
      </c>
      <c r="K173" s="24">
        <v>1300</v>
      </c>
      <c r="L173" s="23" t="s">
        <v>448</v>
      </c>
      <c r="M173" s="14">
        <f t="shared" si="10"/>
        <v>1378</v>
      </c>
      <c r="N173" s="14">
        <f t="shared" si="11"/>
        <v>3028.5</v>
      </c>
      <c r="O173" s="14">
        <f t="shared" si="12"/>
        <v>3129.18</v>
      </c>
      <c r="P173" s="34">
        <f t="shared" si="13"/>
        <v>100.68</v>
      </c>
      <c r="Q173" s="14">
        <f t="shared" si="14"/>
        <v>3028.5</v>
      </c>
      <c r="R173" s="14" t="s">
        <v>29</v>
      </c>
      <c r="S173" s="13" t="s">
        <v>30</v>
      </c>
      <c r="T173" t="s">
        <v>821</v>
      </c>
      <c r="U173" t="s">
        <v>568</v>
      </c>
      <c r="V173" t="s">
        <v>564</v>
      </c>
    </row>
    <row r="174" spans="1:22" x14ac:dyDescent="0.25">
      <c r="A174" s="23">
        <v>173</v>
      </c>
      <c r="B174" s="25" t="s">
        <v>449</v>
      </c>
      <c r="C174" s="42" t="s">
        <v>450</v>
      </c>
      <c r="D174" s="23" t="s">
        <v>23</v>
      </c>
      <c r="E174" s="23" t="s">
        <v>25</v>
      </c>
      <c r="F174" s="23" t="s">
        <v>46</v>
      </c>
      <c r="G174" s="23" t="s">
        <v>26</v>
      </c>
      <c r="H174" s="23" t="s">
        <v>34</v>
      </c>
      <c r="I174" s="24">
        <v>1350.5</v>
      </c>
      <c r="J174" s="24">
        <v>300</v>
      </c>
      <c r="K174" s="24">
        <v>0</v>
      </c>
      <c r="L174" s="23" t="s">
        <v>435</v>
      </c>
      <c r="M174" s="14">
        <f t="shared" si="10"/>
        <v>0</v>
      </c>
      <c r="N174" s="14">
        <f t="shared" si="11"/>
        <v>1650.5</v>
      </c>
      <c r="O174" s="14">
        <f t="shared" si="12"/>
        <v>1668.5</v>
      </c>
      <c r="P174" s="34">
        <f t="shared" si="13"/>
        <v>18</v>
      </c>
      <c r="Q174" s="14">
        <f t="shared" si="14"/>
        <v>1650.5</v>
      </c>
      <c r="R174" s="14" t="s">
        <v>29</v>
      </c>
      <c r="S174" s="13" t="s">
        <v>30</v>
      </c>
      <c r="T174" t="s">
        <v>822</v>
      </c>
      <c r="U174" t="s">
        <v>612</v>
      </c>
      <c r="V174" t="s">
        <v>564</v>
      </c>
    </row>
    <row r="175" spans="1:22" ht="13.8" thickBot="1" x14ac:dyDescent="0.3">
      <c r="A175" s="23">
        <v>174</v>
      </c>
      <c r="B175" s="25" t="s">
        <v>451</v>
      </c>
      <c r="C175" s="42" t="s">
        <v>452</v>
      </c>
      <c r="D175" s="23" t="s">
        <v>23</v>
      </c>
      <c r="E175" s="23" t="s">
        <v>58</v>
      </c>
      <c r="F175" s="23" t="s">
        <v>46</v>
      </c>
      <c r="G175" s="23" t="s">
        <v>26</v>
      </c>
      <c r="H175" s="23" t="s">
        <v>34</v>
      </c>
      <c r="I175" s="24">
        <v>1350.5</v>
      </c>
      <c r="J175" s="24">
        <v>300</v>
      </c>
      <c r="K175" s="24">
        <v>0</v>
      </c>
      <c r="L175" s="23" t="s">
        <v>134</v>
      </c>
      <c r="M175" s="14">
        <f t="shared" si="10"/>
        <v>0</v>
      </c>
      <c r="N175" s="14">
        <f t="shared" si="11"/>
        <v>1650.5</v>
      </c>
      <c r="O175" s="14">
        <f t="shared" si="12"/>
        <v>1668.5</v>
      </c>
      <c r="P175" s="34">
        <f t="shared" si="13"/>
        <v>18</v>
      </c>
      <c r="Q175" s="14">
        <f t="shared" si="14"/>
        <v>1650.5</v>
      </c>
      <c r="R175" s="14" t="s">
        <v>29</v>
      </c>
      <c r="S175" s="13" t="s">
        <v>30</v>
      </c>
      <c r="T175" t="s">
        <v>823</v>
      </c>
      <c r="U175" t="s">
        <v>578</v>
      </c>
      <c r="V175" t="s">
        <v>564</v>
      </c>
    </row>
    <row r="176" spans="1:22" ht="13.8" thickBot="1" x14ac:dyDescent="0.3">
      <c r="A176" s="23">
        <v>175</v>
      </c>
      <c r="B176" s="25" t="s">
        <v>453</v>
      </c>
      <c r="C176" s="44" t="s">
        <v>110</v>
      </c>
      <c r="D176" s="23" t="s">
        <v>23</v>
      </c>
      <c r="E176" s="23" t="s">
        <v>25</v>
      </c>
      <c r="F176" s="23" t="s">
        <v>358</v>
      </c>
      <c r="G176" s="23" t="s">
        <v>26</v>
      </c>
      <c r="H176" s="23" t="s">
        <v>34</v>
      </c>
      <c r="I176" s="24">
        <v>0</v>
      </c>
      <c r="J176" s="24">
        <v>100</v>
      </c>
      <c r="K176" s="24">
        <v>0</v>
      </c>
      <c r="L176" s="23"/>
      <c r="M176" s="14">
        <f t="shared" si="10"/>
        <v>0</v>
      </c>
      <c r="N176" s="14">
        <f t="shared" si="11"/>
        <v>100</v>
      </c>
      <c r="O176" s="14">
        <f t="shared" si="12"/>
        <v>106</v>
      </c>
      <c r="P176" s="34">
        <f t="shared" si="13"/>
        <v>6</v>
      </c>
      <c r="Q176" s="14">
        <f t="shared" si="14"/>
        <v>100</v>
      </c>
      <c r="R176" s="14" t="s">
        <v>29</v>
      </c>
      <c r="S176" s="13" t="s">
        <v>30</v>
      </c>
      <c r="T176" t="s">
        <v>824</v>
      </c>
      <c r="U176" t="s">
        <v>595</v>
      </c>
      <c r="V176" t="s">
        <v>564</v>
      </c>
    </row>
    <row r="177" spans="1:22" x14ac:dyDescent="0.25">
      <c r="A177" s="23">
        <v>176</v>
      </c>
      <c r="B177" s="25" t="s">
        <v>454</v>
      </c>
      <c r="C177" s="42" t="s">
        <v>455</v>
      </c>
      <c r="D177" s="23" t="s">
        <v>23</v>
      </c>
      <c r="E177" s="23" t="s">
        <v>58</v>
      </c>
      <c r="F177" s="23" t="s">
        <v>46</v>
      </c>
      <c r="G177" s="23" t="s">
        <v>26</v>
      </c>
      <c r="H177" s="23" t="s">
        <v>34</v>
      </c>
      <c r="I177" s="24">
        <v>1350.5</v>
      </c>
      <c r="J177" s="24">
        <v>300</v>
      </c>
      <c r="K177" s="24">
        <v>1300</v>
      </c>
      <c r="L177" s="23" t="s">
        <v>51</v>
      </c>
      <c r="M177" s="14">
        <f t="shared" si="10"/>
        <v>1378</v>
      </c>
      <c r="N177" s="14">
        <f t="shared" si="11"/>
        <v>3028.5</v>
      </c>
      <c r="O177" s="14">
        <f t="shared" si="12"/>
        <v>3129.18</v>
      </c>
      <c r="P177" s="34">
        <f t="shared" si="13"/>
        <v>100.68</v>
      </c>
      <c r="Q177" s="14">
        <f t="shared" si="14"/>
        <v>3028.5</v>
      </c>
      <c r="R177" s="14" t="s">
        <v>29</v>
      </c>
      <c r="S177" s="13" t="s">
        <v>30</v>
      </c>
      <c r="T177" t="s">
        <v>825</v>
      </c>
      <c r="U177" t="s">
        <v>578</v>
      </c>
      <c r="V177" t="s">
        <v>564</v>
      </c>
    </row>
    <row r="178" spans="1:22" x14ac:dyDescent="0.25">
      <c r="A178" s="23">
        <v>177</v>
      </c>
      <c r="B178" s="25" t="s">
        <v>456</v>
      </c>
      <c r="C178" s="42" t="s">
        <v>457</v>
      </c>
      <c r="D178" s="23" t="s">
        <v>23</v>
      </c>
      <c r="E178" s="23" t="s">
        <v>58</v>
      </c>
      <c r="F178" s="23" t="s">
        <v>46</v>
      </c>
      <c r="G178" s="23" t="s">
        <v>26</v>
      </c>
      <c r="H178" s="23" t="s">
        <v>34</v>
      </c>
      <c r="I178" s="24">
        <v>1350.5</v>
      </c>
      <c r="J178" s="24">
        <v>300</v>
      </c>
      <c r="K178" s="24">
        <v>1300</v>
      </c>
      <c r="L178" s="23" t="s">
        <v>448</v>
      </c>
      <c r="M178" s="14">
        <f t="shared" si="10"/>
        <v>1378</v>
      </c>
      <c r="N178" s="14">
        <f t="shared" si="11"/>
        <v>3028.5</v>
      </c>
      <c r="O178" s="14">
        <f t="shared" si="12"/>
        <v>3129.18</v>
      </c>
      <c r="P178" s="34">
        <f t="shared" si="13"/>
        <v>100.68</v>
      </c>
      <c r="Q178" s="14">
        <f t="shared" si="14"/>
        <v>3028.5</v>
      </c>
      <c r="R178" s="14" t="s">
        <v>29</v>
      </c>
      <c r="S178" s="13" t="s">
        <v>30</v>
      </c>
      <c r="T178" t="s">
        <v>826</v>
      </c>
      <c r="U178" t="s">
        <v>568</v>
      </c>
      <c r="V178" t="s">
        <v>564</v>
      </c>
    </row>
    <row r="179" spans="1:22" x14ac:dyDescent="0.25">
      <c r="A179" s="23">
        <v>178</v>
      </c>
      <c r="B179" s="25" t="s">
        <v>458</v>
      </c>
      <c r="C179" s="42" t="s">
        <v>459</v>
      </c>
      <c r="D179" s="23" t="s">
        <v>23</v>
      </c>
      <c r="E179" s="23" t="s">
        <v>25</v>
      </c>
      <c r="F179" s="23" t="s">
        <v>46</v>
      </c>
      <c r="G179" s="23" t="s">
        <v>26</v>
      </c>
      <c r="H179" s="23" t="s">
        <v>34</v>
      </c>
      <c r="I179" s="24">
        <v>1350.5</v>
      </c>
      <c r="J179" s="24">
        <v>300</v>
      </c>
      <c r="K179" s="24">
        <v>0</v>
      </c>
      <c r="L179" s="23" t="s">
        <v>435</v>
      </c>
      <c r="M179" s="14">
        <f t="shared" si="10"/>
        <v>0</v>
      </c>
      <c r="N179" s="14">
        <f t="shared" si="11"/>
        <v>1650.5</v>
      </c>
      <c r="O179" s="14">
        <f t="shared" si="12"/>
        <v>1668.5</v>
      </c>
      <c r="P179" s="34">
        <f t="shared" si="13"/>
        <v>18</v>
      </c>
      <c r="Q179" s="14">
        <f t="shared" si="14"/>
        <v>1650.5</v>
      </c>
      <c r="R179" s="14" t="s">
        <v>29</v>
      </c>
      <c r="S179" s="13" t="s">
        <v>30</v>
      </c>
      <c r="T179" t="s">
        <v>827</v>
      </c>
      <c r="U179" t="s">
        <v>570</v>
      </c>
      <c r="V179" t="s">
        <v>564</v>
      </c>
    </row>
    <row r="180" spans="1:22" x14ac:dyDescent="0.25">
      <c r="A180" s="23">
        <v>179</v>
      </c>
      <c r="B180" s="25" t="s">
        <v>112</v>
      </c>
      <c r="C180" s="42" t="s">
        <v>460</v>
      </c>
      <c r="D180" s="23" t="s">
        <v>23</v>
      </c>
      <c r="E180" s="23" t="s">
        <v>25</v>
      </c>
      <c r="F180" s="23" t="s">
        <v>105</v>
      </c>
      <c r="G180" s="23" t="s">
        <v>26</v>
      </c>
      <c r="H180" s="23" t="s">
        <v>34</v>
      </c>
      <c r="I180" s="23">
        <v>252.19</v>
      </c>
      <c r="J180" s="24">
        <v>100</v>
      </c>
      <c r="K180" s="24">
        <v>0</v>
      </c>
      <c r="L180" s="23"/>
      <c r="M180" s="14">
        <f t="shared" si="10"/>
        <v>0</v>
      </c>
      <c r="N180" s="14">
        <f t="shared" si="11"/>
        <v>352.19</v>
      </c>
      <c r="O180" s="14">
        <f t="shared" si="12"/>
        <v>358.19</v>
      </c>
      <c r="P180" s="34">
        <f t="shared" si="13"/>
        <v>6</v>
      </c>
      <c r="Q180" s="14">
        <f t="shared" si="14"/>
        <v>352.19</v>
      </c>
      <c r="R180" s="14" t="s">
        <v>29</v>
      </c>
      <c r="S180" s="13" t="s">
        <v>30</v>
      </c>
      <c r="T180" t="s">
        <v>828</v>
      </c>
      <c r="U180" t="s">
        <v>595</v>
      </c>
      <c r="V180" t="s">
        <v>561</v>
      </c>
    </row>
    <row r="181" spans="1:22" x14ac:dyDescent="0.25">
      <c r="A181" s="23">
        <v>180</v>
      </c>
      <c r="B181" s="25" t="s">
        <v>149</v>
      </c>
      <c r="C181" s="42" t="s">
        <v>461</v>
      </c>
      <c r="D181" s="23" t="s">
        <v>23</v>
      </c>
      <c r="E181" s="23" t="s">
        <v>25</v>
      </c>
      <c r="F181" s="23" t="s">
        <v>105</v>
      </c>
      <c r="G181" s="23" t="s">
        <v>26</v>
      </c>
      <c r="H181" s="23" t="s">
        <v>34</v>
      </c>
      <c r="I181" s="23">
        <v>252.19</v>
      </c>
      <c r="J181" s="24">
        <v>100</v>
      </c>
      <c r="K181" s="24">
        <v>0</v>
      </c>
      <c r="L181" s="23"/>
      <c r="M181" s="14">
        <f t="shared" si="10"/>
        <v>0</v>
      </c>
      <c r="N181" s="14">
        <f t="shared" si="11"/>
        <v>352.19</v>
      </c>
      <c r="O181" s="14">
        <f t="shared" si="12"/>
        <v>358.19</v>
      </c>
      <c r="P181" s="34">
        <f t="shared" si="13"/>
        <v>6</v>
      </c>
      <c r="Q181" s="14">
        <f t="shared" si="14"/>
        <v>352.19</v>
      </c>
      <c r="R181" s="14" t="s">
        <v>29</v>
      </c>
      <c r="S181" s="13" t="s">
        <v>30</v>
      </c>
      <c r="T181" t="s">
        <v>581</v>
      </c>
      <c r="U181" t="s">
        <v>578</v>
      </c>
      <c r="V181" t="s">
        <v>561</v>
      </c>
    </row>
    <row r="182" spans="1:22" x14ac:dyDescent="0.25">
      <c r="A182" s="23">
        <v>181</v>
      </c>
      <c r="B182" s="25" t="s">
        <v>99</v>
      </c>
      <c r="C182" s="42" t="s">
        <v>462</v>
      </c>
      <c r="D182" s="23" t="s">
        <v>23</v>
      </c>
      <c r="E182" s="23" t="s">
        <v>25</v>
      </c>
      <c r="F182" s="23" t="s">
        <v>105</v>
      </c>
      <c r="G182" s="23" t="s">
        <v>26</v>
      </c>
      <c r="H182" s="23" t="s">
        <v>34</v>
      </c>
      <c r="I182" s="23">
        <v>252.19</v>
      </c>
      <c r="J182" s="24">
        <v>100</v>
      </c>
      <c r="K182" s="24">
        <v>0</v>
      </c>
      <c r="L182" s="23"/>
      <c r="M182" s="14">
        <f t="shared" si="10"/>
        <v>0</v>
      </c>
      <c r="N182" s="14">
        <f t="shared" si="11"/>
        <v>352.19</v>
      </c>
      <c r="O182" s="14">
        <f t="shared" si="12"/>
        <v>358.19</v>
      </c>
      <c r="P182" s="34">
        <f t="shared" si="13"/>
        <v>6</v>
      </c>
      <c r="Q182" s="14">
        <f t="shared" si="14"/>
        <v>352.19</v>
      </c>
      <c r="R182" s="14" t="s">
        <v>29</v>
      </c>
      <c r="S182" s="13" t="s">
        <v>30</v>
      </c>
      <c r="T182" t="s">
        <v>829</v>
      </c>
      <c r="U182" t="s">
        <v>595</v>
      </c>
      <c r="V182" t="s">
        <v>561</v>
      </c>
    </row>
    <row r="183" spans="1:22" x14ac:dyDescent="0.25">
      <c r="A183" s="23">
        <v>182</v>
      </c>
      <c r="B183" s="25" t="s">
        <v>463</v>
      </c>
      <c r="C183" s="42" t="s">
        <v>464</v>
      </c>
      <c r="D183" s="23" t="s">
        <v>23</v>
      </c>
      <c r="E183" s="23" t="s">
        <v>25</v>
      </c>
      <c r="F183" s="23" t="s">
        <v>105</v>
      </c>
      <c r="G183" s="23" t="s">
        <v>26</v>
      </c>
      <c r="H183" s="23" t="s">
        <v>34</v>
      </c>
      <c r="I183" s="23">
        <v>252.19</v>
      </c>
      <c r="J183" s="24">
        <v>100</v>
      </c>
      <c r="K183" s="24">
        <v>0</v>
      </c>
      <c r="L183" s="23"/>
      <c r="M183" s="14">
        <f t="shared" si="10"/>
        <v>0</v>
      </c>
      <c r="N183" s="14">
        <f t="shared" si="11"/>
        <v>352.19</v>
      </c>
      <c r="O183" s="14">
        <f t="shared" si="12"/>
        <v>358.19</v>
      </c>
      <c r="P183" s="34">
        <f t="shared" si="13"/>
        <v>6</v>
      </c>
      <c r="Q183" s="14">
        <f t="shared" si="14"/>
        <v>352.19</v>
      </c>
      <c r="R183" s="14" t="s">
        <v>29</v>
      </c>
      <c r="S183" s="13" t="s">
        <v>30</v>
      </c>
      <c r="T183" t="s">
        <v>830</v>
      </c>
      <c r="U183" t="s">
        <v>595</v>
      </c>
      <c r="V183" t="s">
        <v>561</v>
      </c>
    </row>
    <row r="184" spans="1:22" x14ac:dyDescent="0.25">
      <c r="A184" s="23">
        <v>183</v>
      </c>
      <c r="B184" s="25" t="s">
        <v>465</v>
      </c>
      <c r="C184" s="42" t="s">
        <v>466</v>
      </c>
      <c r="D184" s="23" t="s">
        <v>23</v>
      </c>
      <c r="E184" s="23" t="s">
        <v>25</v>
      </c>
      <c r="F184" s="23" t="s">
        <v>105</v>
      </c>
      <c r="G184" s="23" t="s">
        <v>26</v>
      </c>
      <c r="H184" s="23" t="s">
        <v>34</v>
      </c>
      <c r="I184" s="23">
        <v>252.19</v>
      </c>
      <c r="J184" s="24">
        <v>100</v>
      </c>
      <c r="K184" s="24">
        <v>0</v>
      </c>
      <c r="L184" s="23"/>
      <c r="M184" s="14">
        <f t="shared" si="10"/>
        <v>0</v>
      </c>
      <c r="N184" s="14">
        <f t="shared" si="11"/>
        <v>352.19</v>
      </c>
      <c r="O184" s="14">
        <f t="shared" si="12"/>
        <v>358.19</v>
      </c>
      <c r="P184" s="34">
        <f t="shared" si="13"/>
        <v>6</v>
      </c>
      <c r="Q184" s="14">
        <f t="shared" si="14"/>
        <v>352.19</v>
      </c>
      <c r="R184" s="14" t="s">
        <v>29</v>
      </c>
      <c r="S184" s="13" t="s">
        <v>30</v>
      </c>
      <c r="T184" t="s">
        <v>831</v>
      </c>
      <c r="U184" t="s">
        <v>560</v>
      </c>
      <c r="V184" t="s">
        <v>561</v>
      </c>
    </row>
    <row r="185" spans="1:22" ht="13.8" thickBot="1" x14ac:dyDescent="0.3">
      <c r="A185" s="23">
        <v>184</v>
      </c>
      <c r="B185" s="43" t="s">
        <v>748</v>
      </c>
      <c r="C185" s="42" t="s">
        <v>467</v>
      </c>
      <c r="D185" s="23" t="s">
        <v>23</v>
      </c>
      <c r="E185" s="23" t="s">
        <v>25</v>
      </c>
      <c r="F185" s="23" t="s">
        <v>105</v>
      </c>
      <c r="G185" s="23" t="s">
        <v>26</v>
      </c>
      <c r="H185" s="23" t="s">
        <v>34</v>
      </c>
      <c r="I185" s="23">
        <v>252.19</v>
      </c>
      <c r="J185" s="24">
        <v>100</v>
      </c>
      <c r="K185" s="24">
        <v>0</v>
      </c>
      <c r="L185" s="23"/>
      <c r="M185" s="14">
        <f t="shared" si="10"/>
        <v>0</v>
      </c>
      <c r="N185" s="14">
        <f t="shared" si="11"/>
        <v>352.19</v>
      </c>
      <c r="O185" s="14">
        <f t="shared" si="12"/>
        <v>358.19</v>
      </c>
      <c r="P185" s="34">
        <f t="shared" si="13"/>
        <v>6</v>
      </c>
      <c r="Q185" s="14">
        <f t="shared" si="14"/>
        <v>352.19</v>
      </c>
      <c r="R185" s="14" t="s">
        <v>29</v>
      </c>
      <c r="S185" s="13" t="s">
        <v>30</v>
      </c>
      <c r="T185" t="s">
        <v>572</v>
      </c>
      <c r="U185" t="s">
        <v>560</v>
      </c>
      <c r="V185" t="s">
        <v>561</v>
      </c>
    </row>
    <row r="186" spans="1:22" ht="13.8" thickBot="1" x14ac:dyDescent="0.3">
      <c r="A186" s="23">
        <v>185</v>
      </c>
      <c r="B186" s="25" t="s">
        <v>468</v>
      </c>
      <c r="C186" s="44" t="s">
        <v>749</v>
      </c>
      <c r="D186" s="23" t="s">
        <v>23</v>
      </c>
      <c r="E186" s="23" t="s">
        <v>25</v>
      </c>
      <c r="F186" s="23" t="s">
        <v>105</v>
      </c>
      <c r="G186" s="23" t="s">
        <v>26</v>
      </c>
      <c r="H186" s="23" t="s">
        <v>34</v>
      </c>
      <c r="I186" s="23">
        <v>252.19</v>
      </c>
      <c r="J186" s="24">
        <v>100</v>
      </c>
      <c r="K186" s="24">
        <v>0</v>
      </c>
      <c r="L186" s="23"/>
      <c r="M186" s="14">
        <f t="shared" si="10"/>
        <v>0</v>
      </c>
      <c r="N186" s="14">
        <f t="shared" si="11"/>
        <v>352.19</v>
      </c>
      <c r="O186" s="14">
        <f t="shared" si="12"/>
        <v>358.19</v>
      </c>
      <c r="P186" s="34">
        <f t="shared" si="13"/>
        <v>6</v>
      </c>
      <c r="Q186" s="14">
        <f t="shared" si="14"/>
        <v>352.19</v>
      </c>
      <c r="R186" s="14" t="s">
        <v>29</v>
      </c>
      <c r="S186" s="13" t="s">
        <v>30</v>
      </c>
      <c r="T186" t="s">
        <v>832</v>
      </c>
      <c r="U186" t="s">
        <v>833</v>
      </c>
      <c r="V186" t="s">
        <v>561</v>
      </c>
    </row>
    <row r="187" spans="1:22" ht="13.8" thickBot="1" x14ac:dyDescent="0.3">
      <c r="A187" s="23">
        <v>186</v>
      </c>
      <c r="B187" s="25" t="s">
        <v>469</v>
      </c>
      <c r="C187" s="44" t="s">
        <v>901</v>
      </c>
      <c r="D187" s="23" t="s">
        <v>23</v>
      </c>
      <c r="E187" s="23" t="s">
        <v>25</v>
      </c>
      <c r="F187" s="23" t="s">
        <v>40</v>
      </c>
      <c r="G187" s="23" t="s">
        <v>26</v>
      </c>
      <c r="H187" s="23" t="s">
        <v>27</v>
      </c>
      <c r="I187" s="24">
        <v>0</v>
      </c>
      <c r="J187" s="24">
        <v>0</v>
      </c>
      <c r="K187" s="24">
        <v>600</v>
      </c>
      <c r="L187" s="23" t="s">
        <v>470</v>
      </c>
      <c r="M187" s="14">
        <f t="shared" si="10"/>
        <v>636</v>
      </c>
      <c r="N187" s="14">
        <f t="shared" si="11"/>
        <v>636</v>
      </c>
      <c r="O187" s="14">
        <f t="shared" si="12"/>
        <v>674.16</v>
      </c>
      <c r="P187" s="34">
        <f t="shared" si="13"/>
        <v>38.159999999999997</v>
      </c>
      <c r="Q187" s="14">
        <f t="shared" si="14"/>
        <v>636</v>
      </c>
      <c r="R187" s="14" t="s">
        <v>29</v>
      </c>
      <c r="S187" s="13" t="s">
        <v>30</v>
      </c>
      <c r="T187">
        <v>1829557</v>
      </c>
      <c r="U187" t="s">
        <v>903</v>
      </c>
      <c r="V187" t="s">
        <v>902</v>
      </c>
    </row>
    <row r="188" spans="1:22" x14ac:dyDescent="0.25">
      <c r="A188" s="23">
        <v>187</v>
      </c>
      <c r="B188" s="25" t="s">
        <v>471</v>
      </c>
      <c r="C188" s="42" t="s">
        <v>472</v>
      </c>
      <c r="D188" s="23" t="s">
        <v>23</v>
      </c>
      <c r="E188" s="23" t="s">
        <v>25</v>
      </c>
      <c r="F188" s="23" t="s">
        <v>46</v>
      </c>
      <c r="G188" s="23" t="s">
        <v>26</v>
      </c>
      <c r="H188" s="23" t="s">
        <v>34</v>
      </c>
      <c r="I188" s="24">
        <v>1350.5</v>
      </c>
      <c r="J188" s="24">
        <v>300</v>
      </c>
      <c r="K188" s="24">
        <v>0</v>
      </c>
      <c r="L188" s="23" t="s">
        <v>435</v>
      </c>
      <c r="M188" s="14">
        <f t="shared" si="10"/>
        <v>0</v>
      </c>
      <c r="N188" s="14">
        <f t="shared" si="11"/>
        <v>1650.5</v>
      </c>
      <c r="O188" s="14">
        <f t="shared" si="12"/>
        <v>1668.5</v>
      </c>
      <c r="P188" s="34">
        <f t="shared" si="13"/>
        <v>18</v>
      </c>
      <c r="Q188" s="14">
        <f t="shared" si="14"/>
        <v>1650.5</v>
      </c>
      <c r="R188" s="14" t="s">
        <v>29</v>
      </c>
      <c r="S188" s="13" t="s">
        <v>30</v>
      </c>
      <c r="T188" t="s">
        <v>834</v>
      </c>
      <c r="U188" t="s">
        <v>600</v>
      </c>
      <c r="V188" t="s">
        <v>564</v>
      </c>
    </row>
    <row r="189" spans="1:22" x14ac:dyDescent="0.25">
      <c r="A189" s="23">
        <v>188</v>
      </c>
      <c r="B189" s="25" t="s">
        <v>473</v>
      </c>
      <c r="C189" s="42" t="s">
        <v>474</v>
      </c>
      <c r="D189" s="23" t="s">
        <v>23</v>
      </c>
      <c r="E189" s="23" t="s">
        <v>25</v>
      </c>
      <c r="F189" s="23" t="s">
        <v>46</v>
      </c>
      <c r="G189" s="23" t="s">
        <v>26</v>
      </c>
      <c r="H189" s="23" t="s">
        <v>34</v>
      </c>
      <c r="I189" s="24">
        <v>1332</v>
      </c>
      <c r="J189" s="24">
        <v>300</v>
      </c>
      <c r="K189" s="24">
        <v>0</v>
      </c>
      <c r="L189" s="23" t="s">
        <v>435</v>
      </c>
      <c r="M189" s="14">
        <f t="shared" si="10"/>
        <v>0</v>
      </c>
      <c r="N189" s="14">
        <f t="shared" si="11"/>
        <v>1632</v>
      </c>
      <c r="O189" s="14">
        <f t="shared" si="12"/>
        <v>1650</v>
      </c>
      <c r="P189" s="34">
        <f t="shared" si="13"/>
        <v>18</v>
      </c>
      <c r="Q189" s="14">
        <f t="shared" si="14"/>
        <v>1632</v>
      </c>
      <c r="R189" s="14" t="s">
        <v>29</v>
      </c>
      <c r="S189" s="13" t="s">
        <v>30</v>
      </c>
      <c r="T189" t="s">
        <v>835</v>
      </c>
      <c r="U189" t="s">
        <v>612</v>
      </c>
      <c r="V189" t="s">
        <v>564</v>
      </c>
    </row>
    <row r="190" spans="1:22" x14ac:dyDescent="0.25">
      <c r="A190" s="23">
        <v>189</v>
      </c>
      <c r="B190" s="25" t="s">
        <v>475</v>
      </c>
      <c r="C190" s="42" t="s">
        <v>476</v>
      </c>
      <c r="D190" s="23" t="s">
        <v>23</v>
      </c>
      <c r="E190" s="23" t="s">
        <v>58</v>
      </c>
      <c r="F190" s="23" t="s">
        <v>46</v>
      </c>
      <c r="G190" s="23" t="s">
        <v>26</v>
      </c>
      <c r="H190" s="23" t="s">
        <v>34</v>
      </c>
      <c r="I190" s="24">
        <v>1350.5</v>
      </c>
      <c r="J190" s="24">
        <v>300</v>
      </c>
      <c r="K190" s="24">
        <v>0</v>
      </c>
      <c r="L190" s="23" t="s">
        <v>134</v>
      </c>
      <c r="M190" s="14">
        <f t="shared" si="10"/>
        <v>0</v>
      </c>
      <c r="N190" s="14">
        <f t="shared" si="11"/>
        <v>1650.5</v>
      </c>
      <c r="O190" s="14">
        <f t="shared" si="12"/>
        <v>1668.5</v>
      </c>
      <c r="P190" s="34">
        <f t="shared" si="13"/>
        <v>18</v>
      </c>
      <c r="Q190" s="14">
        <f t="shared" si="14"/>
        <v>1650.5</v>
      </c>
      <c r="R190" s="14" t="s">
        <v>29</v>
      </c>
      <c r="S190" s="13" t="s">
        <v>30</v>
      </c>
      <c r="T190" t="s">
        <v>836</v>
      </c>
      <c r="U190" t="s">
        <v>595</v>
      </c>
      <c r="V190" t="s">
        <v>564</v>
      </c>
    </row>
    <row r="191" spans="1:22" x14ac:dyDescent="0.25">
      <c r="A191" s="23">
        <v>190</v>
      </c>
      <c r="B191" s="25" t="s">
        <v>121</v>
      </c>
      <c r="C191" s="42" t="s">
        <v>122</v>
      </c>
      <c r="D191" s="23" t="s">
        <v>23</v>
      </c>
      <c r="E191" s="23" t="s">
        <v>25</v>
      </c>
      <c r="F191" s="23" t="s">
        <v>358</v>
      </c>
      <c r="G191" s="23" t="s">
        <v>26</v>
      </c>
      <c r="H191" s="23" t="s">
        <v>34</v>
      </c>
      <c r="I191" s="24">
        <v>0</v>
      </c>
      <c r="J191" s="24">
        <v>100</v>
      </c>
      <c r="K191" s="24">
        <v>0</v>
      </c>
      <c r="L191" s="23"/>
      <c r="M191" s="14">
        <f t="shared" si="10"/>
        <v>0</v>
      </c>
      <c r="N191" s="14">
        <f t="shared" si="11"/>
        <v>100</v>
      </c>
      <c r="O191" s="14">
        <f t="shared" si="12"/>
        <v>106</v>
      </c>
      <c r="P191" s="34">
        <f t="shared" si="13"/>
        <v>6</v>
      </c>
      <c r="Q191" s="14">
        <f t="shared" si="14"/>
        <v>100</v>
      </c>
      <c r="R191" s="14" t="s">
        <v>29</v>
      </c>
      <c r="S191" s="13" t="s">
        <v>30</v>
      </c>
      <c r="T191" t="s">
        <v>837</v>
      </c>
      <c r="U191" t="s">
        <v>578</v>
      </c>
      <c r="V191" t="s">
        <v>564</v>
      </c>
    </row>
    <row r="192" spans="1:22" x14ac:dyDescent="0.25">
      <c r="A192" s="23">
        <v>191</v>
      </c>
      <c r="B192" s="25" t="s">
        <v>477</v>
      </c>
      <c r="C192" s="42" t="s">
        <v>478</v>
      </c>
      <c r="D192" s="23" t="s">
        <v>23</v>
      </c>
      <c r="E192" s="23" t="s">
        <v>25</v>
      </c>
      <c r="F192" s="23" t="s">
        <v>45</v>
      </c>
      <c r="G192" s="23" t="s">
        <v>26</v>
      </c>
      <c r="H192" s="23" t="s">
        <v>41</v>
      </c>
      <c r="I192" s="24">
        <v>1350.5</v>
      </c>
      <c r="J192" s="24">
        <v>400</v>
      </c>
      <c r="K192" s="24">
        <v>0</v>
      </c>
      <c r="L192" s="23" t="s">
        <v>479</v>
      </c>
      <c r="M192" s="14">
        <f t="shared" si="10"/>
        <v>0</v>
      </c>
      <c r="N192" s="14">
        <f t="shared" si="11"/>
        <v>1750.5</v>
      </c>
      <c r="O192" s="14">
        <f t="shared" si="12"/>
        <v>1774.5</v>
      </c>
      <c r="P192" s="34">
        <f t="shared" si="13"/>
        <v>24</v>
      </c>
      <c r="Q192" s="14">
        <f t="shared" si="14"/>
        <v>1750.5</v>
      </c>
      <c r="R192" s="14" t="s">
        <v>29</v>
      </c>
      <c r="S192" s="13" t="s">
        <v>30</v>
      </c>
      <c r="T192" t="s">
        <v>838</v>
      </c>
      <c r="U192" t="s">
        <v>570</v>
      </c>
      <c r="V192" t="s">
        <v>564</v>
      </c>
    </row>
    <row r="193" spans="1:22" x14ac:dyDescent="0.25">
      <c r="A193" s="23">
        <v>192</v>
      </c>
      <c r="B193" s="25" t="s">
        <v>119</v>
      </c>
      <c r="C193" s="42" t="s">
        <v>120</v>
      </c>
      <c r="D193" s="23" t="s">
        <v>23</v>
      </c>
      <c r="E193" s="23" t="s">
        <v>25</v>
      </c>
      <c r="F193" s="23" t="s">
        <v>358</v>
      </c>
      <c r="G193" s="23" t="s">
        <v>26</v>
      </c>
      <c r="H193" s="23" t="s">
        <v>34</v>
      </c>
      <c r="I193" s="24">
        <v>0</v>
      </c>
      <c r="J193" s="24">
        <v>100</v>
      </c>
      <c r="K193" s="24">
        <v>0</v>
      </c>
      <c r="L193" s="23"/>
      <c r="M193" s="14">
        <f t="shared" si="10"/>
        <v>0</v>
      </c>
      <c r="N193" s="14">
        <f t="shared" si="11"/>
        <v>100</v>
      </c>
      <c r="O193" s="14">
        <f t="shared" si="12"/>
        <v>106</v>
      </c>
      <c r="P193" s="34">
        <f t="shared" si="13"/>
        <v>6</v>
      </c>
      <c r="Q193" s="14">
        <f t="shared" si="14"/>
        <v>100</v>
      </c>
      <c r="R193" s="14" t="s">
        <v>29</v>
      </c>
      <c r="S193" s="13" t="s">
        <v>30</v>
      </c>
      <c r="T193" t="s">
        <v>839</v>
      </c>
      <c r="U193" t="s">
        <v>595</v>
      </c>
      <c r="V193" t="s">
        <v>564</v>
      </c>
    </row>
    <row r="194" spans="1:22" x14ac:dyDescent="0.25">
      <c r="A194" s="23">
        <v>193</v>
      </c>
      <c r="B194" s="25" t="s">
        <v>480</v>
      </c>
      <c r="C194" s="42" t="s">
        <v>481</v>
      </c>
      <c r="D194" s="23" t="s">
        <v>23</v>
      </c>
      <c r="E194" s="23" t="s">
        <v>25</v>
      </c>
      <c r="F194" s="23" t="s">
        <v>105</v>
      </c>
      <c r="G194" s="23" t="s">
        <v>26</v>
      </c>
      <c r="H194" s="23" t="s">
        <v>34</v>
      </c>
      <c r="I194" s="23">
        <v>252.19</v>
      </c>
      <c r="J194" s="24">
        <v>100</v>
      </c>
      <c r="K194" s="24">
        <v>0</v>
      </c>
      <c r="L194" s="23"/>
      <c r="M194" s="14">
        <f t="shared" ref="M194:M252" si="15">K194*1.06</f>
        <v>0</v>
      </c>
      <c r="N194" s="14">
        <f t="shared" ref="N194:N252" si="16">I194+J194+M194</f>
        <v>352.19</v>
      </c>
      <c r="O194" s="14">
        <f t="shared" ref="O194:O252" si="17">I194+(J194+M194)*1.06</f>
        <v>358.19</v>
      </c>
      <c r="P194" s="34">
        <f t="shared" ref="P194:P252" si="18">(M194+J194)*0.06</f>
        <v>6</v>
      </c>
      <c r="Q194" s="14">
        <f t="shared" ref="Q194:Q252" si="19">O194-P194</f>
        <v>352.19</v>
      </c>
      <c r="R194" s="14" t="s">
        <v>29</v>
      </c>
      <c r="S194" s="13" t="s">
        <v>30</v>
      </c>
      <c r="T194" t="s">
        <v>840</v>
      </c>
      <c r="U194" t="s">
        <v>595</v>
      </c>
      <c r="V194" t="s">
        <v>561</v>
      </c>
    </row>
    <row r="195" spans="1:22" x14ac:dyDescent="0.25">
      <c r="A195" s="23">
        <v>194</v>
      </c>
      <c r="B195" s="25" t="s">
        <v>482</v>
      </c>
      <c r="C195" s="42" t="s">
        <v>720</v>
      </c>
      <c r="D195" s="23" t="s">
        <v>23</v>
      </c>
      <c r="E195" s="23" t="s">
        <v>25</v>
      </c>
      <c r="F195" s="23" t="s">
        <v>105</v>
      </c>
      <c r="G195" s="23" t="s">
        <v>26</v>
      </c>
      <c r="H195" s="23" t="s">
        <v>34</v>
      </c>
      <c r="I195" s="23">
        <v>252.19</v>
      </c>
      <c r="J195" s="24">
        <v>100</v>
      </c>
      <c r="K195" s="24">
        <v>0</v>
      </c>
      <c r="L195" s="23"/>
      <c r="M195" s="14">
        <f t="shared" si="15"/>
        <v>0</v>
      </c>
      <c r="N195" s="14">
        <f t="shared" si="16"/>
        <v>352.19</v>
      </c>
      <c r="O195" s="14">
        <f t="shared" si="17"/>
        <v>358.19</v>
      </c>
      <c r="P195" s="34">
        <f t="shared" si="18"/>
        <v>6</v>
      </c>
      <c r="Q195" s="14">
        <f t="shared" si="19"/>
        <v>352.19</v>
      </c>
      <c r="R195" s="14" t="s">
        <v>29</v>
      </c>
      <c r="S195" s="13" t="s">
        <v>30</v>
      </c>
      <c r="T195" t="s">
        <v>841</v>
      </c>
      <c r="U195" t="s">
        <v>576</v>
      </c>
      <c r="V195" t="s">
        <v>561</v>
      </c>
    </row>
    <row r="196" spans="1:22" x14ac:dyDescent="0.25">
      <c r="A196" s="23">
        <v>195</v>
      </c>
      <c r="B196" s="25" t="s">
        <v>106</v>
      </c>
      <c r="C196" s="42" t="s">
        <v>483</v>
      </c>
      <c r="D196" s="23" t="s">
        <v>23</v>
      </c>
      <c r="E196" s="23" t="s">
        <v>25</v>
      </c>
      <c r="F196" s="23" t="s">
        <v>105</v>
      </c>
      <c r="G196" s="23" t="s">
        <v>26</v>
      </c>
      <c r="H196" s="23" t="s">
        <v>34</v>
      </c>
      <c r="I196" s="23">
        <v>252.19</v>
      </c>
      <c r="J196" s="24">
        <v>100</v>
      </c>
      <c r="K196" s="24">
        <v>0</v>
      </c>
      <c r="L196" s="23"/>
      <c r="M196" s="14">
        <f t="shared" si="15"/>
        <v>0</v>
      </c>
      <c r="N196" s="14">
        <f t="shared" si="16"/>
        <v>352.19</v>
      </c>
      <c r="O196" s="14">
        <f t="shared" si="17"/>
        <v>358.19</v>
      </c>
      <c r="P196" s="34">
        <f t="shared" si="18"/>
        <v>6</v>
      </c>
      <c r="Q196" s="14">
        <f t="shared" si="19"/>
        <v>352.19</v>
      </c>
      <c r="R196" s="14" t="s">
        <v>29</v>
      </c>
      <c r="S196" s="13" t="s">
        <v>30</v>
      </c>
      <c r="T196" t="s">
        <v>842</v>
      </c>
      <c r="U196" t="s">
        <v>560</v>
      </c>
      <c r="V196" t="s">
        <v>561</v>
      </c>
    </row>
    <row r="197" spans="1:22" x14ac:dyDescent="0.25">
      <c r="A197" s="23">
        <v>196</v>
      </c>
      <c r="B197" s="25" t="s">
        <v>484</v>
      </c>
      <c r="C197" s="42" t="s">
        <v>485</v>
      </c>
      <c r="D197" s="23" t="s">
        <v>23</v>
      </c>
      <c r="E197" s="23" t="s">
        <v>25</v>
      </c>
      <c r="F197" s="23" t="s">
        <v>105</v>
      </c>
      <c r="G197" s="23" t="s">
        <v>26</v>
      </c>
      <c r="H197" s="23" t="s">
        <v>34</v>
      </c>
      <c r="I197" s="23">
        <v>252.19</v>
      </c>
      <c r="J197" s="24">
        <v>100</v>
      </c>
      <c r="K197" s="24">
        <v>0</v>
      </c>
      <c r="L197" s="23"/>
      <c r="M197" s="14">
        <f t="shared" si="15"/>
        <v>0</v>
      </c>
      <c r="N197" s="14">
        <f t="shared" si="16"/>
        <v>352.19</v>
      </c>
      <c r="O197" s="14">
        <f t="shared" si="17"/>
        <v>358.19</v>
      </c>
      <c r="P197" s="34">
        <f t="shared" si="18"/>
        <v>6</v>
      </c>
      <c r="Q197" s="14">
        <f t="shared" si="19"/>
        <v>352.19</v>
      </c>
      <c r="R197" s="14" t="s">
        <v>29</v>
      </c>
      <c r="S197" s="13" t="s">
        <v>30</v>
      </c>
      <c r="T197" t="s">
        <v>843</v>
      </c>
      <c r="U197" t="s">
        <v>578</v>
      </c>
      <c r="V197" t="s">
        <v>561</v>
      </c>
    </row>
    <row r="198" spans="1:22" x14ac:dyDescent="0.25">
      <c r="A198" s="23">
        <v>197</v>
      </c>
      <c r="B198" s="25" t="s">
        <v>486</v>
      </c>
      <c r="C198" s="42" t="s">
        <v>487</v>
      </c>
      <c r="D198" s="23" t="s">
        <v>23</v>
      </c>
      <c r="E198" s="23" t="s">
        <v>25</v>
      </c>
      <c r="F198" s="23" t="s">
        <v>105</v>
      </c>
      <c r="G198" s="23" t="s">
        <v>26</v>
      </c>
      <c r="H198" s="23" t="s">
        <v>34</v>
      </c>
      <c r="I198" s="23">
        <v>252.19</v>
      </c>
      <c r="J198" s="24">
        <v>100</v>
      </c>
      <c r="K198" s="24">
        <v>0</v>
      </c>
      <c r="L198" s="23"/>
      <c r="M198" s="14">
        <f t="shared" si="15"/>
        <v>0</v>
      </c>
      <c r="N198" s="14">
        <f t="shared" si="16"/>
        <v>352.19</v>
      </c>
      <c r="O198" s="14">
        <f t="shared" si="17"/>
        <v>358.19</v>
      </c>
      <c r="P198" s="34">
        <f t="shared" si="18"/>
        <v>6</v>
      </c>
      <c r="Q198" s="14">
        <f t="shared" si="19"/>
        <v>352.19</v>
      </c>
      <c r="R198" s="14" t="s">
        <v>29</v>
      </c>
      <c r="S198" s="13" t="s">
        <v>30</v>
      </c>
      <c r="T198" t="s">
        <v>844</v>
      </c>
      <c r="U198" t="s">
        <v>578</v>
      </c>
      <c r="V198" t="s">
        <v>561</v>
      </c>
    </row>
    <row r="199" spans="1:22" x14ac:dyDescent="0.25">
      <c r="A199" s="23">
        <v>198</v>
      </c>
      <c r="B199" s="25" t="s">
        <v>488</v>
      </c>
      <c r="C199" s="42" t="s">
        <v>489</v>
      </c>
      <c r="D199" s="23" t="s">
        <v>23</v>
      </c>
      <c r="E199" s="23" t="s">
        <v>25</v>
      </c>
      <c r="F199" s="23" t="s">
        <v>105</v>
      </c>
      <c r="G199" s="23" t="s">
        <v>26</v>
      </c>
      <c r="H199" s="23" t="s">
        <v>34</v>
      </c>
      <c r="I199" s="23">
        <v>252.19</v>
      </c>
      <c r="J199" s="24">
        <v>100</v>
      </c>
      <c r="K199" s="24">
        <v>0</v>
      </c>
      <c r="L199" s="23"/>
      <c r="M199" s="14">
        <f t="shared" si="15"/>
        <v>0</v>
      </c>
      <c r="N199" s="14">
        <f t="shared" si="16"/>
        <v>352.19</v>
      </c>
      <c r="O199" s="14">
        <f t="shared" si="17"/>
        <v>358.19</v>
      </c>
      <c r="P199" s="34">
        <f t="shared" si="18"/>
        <v>6</v>
      </c>
      <c r="Q199" s="14">
        <f t="shared" si="19"/>
        <v>352.19</v>
      </c>
      <c r="R199" s="14" t="s">
        <v>29</v>
      </c>
      <c r="S199" s="13" t="s">
        <v>30</v>
      </c>
      <c r="T199" t="s">
        <v>845</v>
      </c>
      <c r="U199" t="s">
        <v>563</v>
      </c>
      <c r="V199" t="s">
        <v>561</v>
      </c>
    </row>
    <row r="200" spans="1:22" x14ac:dyDescent="0.25">
      <c r="A200" s="23">
        <v>199</v>
      </c>
      <c r="B200" s="25" t="s">
        <v>91</v>
      </c>
      <c r="C200" s="42" t="s">
        <v>490</v>
      </c>
      <c r="D200" s="23" t="s">
        <v>23</v>
      </c>
      <c r="E200" s="23" t="s">
        <v>25</v>
      </c>
      <c r="F200" s="23" t="s">
        <v>105</v>
      </c>
      <c r="G200" s="23" t="s">
        <v>26</v>
      </c>
      <c r="H200" s="23" t="s">
        <v>34</v>
      </c>
      <c r="I200" s="23">
        <v>252.19</v>
      </c>
      <c r="J200" s="24">
        <v>100</v>
      </c>
      <c r="K200" s="24">
        <v>0</v>
      </c>
      <c r="L200" s="23"/>
      <c r="M200" s="14">
        <f t="shared" si="15"/>
        <v>0</v>
      </c>
      <c r="N200" s="14">
        <f t="shared" si="16"/>
        <v>352.19</v>
      </c>
      <c r="O200" s="14">
        <f t="shared" si="17"/>
        <v>358.19</v>
      </c>
      <c r="P200" s="34">
        <f t="shared" si="18"/>
        <v>6</v>
      </c>
      <c r="Q200" s="14">
        <f t="shared" si="19"/>
        <v>352.19</v>
      </c>
      <c r="R200" s="14" t="s">
        <v>29</v>
      </c>
      <c r="S200" s="13" t="s">
        <v>30</v>
      </c>
      <c r="T200" t="s">
        <v>846</v>
      </c>
      <c r="U200" t="s">
        <v>578</v>
      </c>
      <c r="V200" t="s">
        <v>561</v>
      </c>
    </row>
    <row r="201" spans="1:22" x14ac:dyDescent="0.25">
      <c r="A201" s="23">
        <v>200</v>
      </c>
      <c r="B201" s="25" t="s">
        <v>61</v>
      </c>
      <c r="C201" s="42" t="s">
        <v>491</v>
      </c>
      <c r="D201" s="23" t="s">
        <v>23</v>
      </c>
      <c r="E201" s="23" t="s">
        <v>25</v>
      </c>
      <c r="F201" s="23" t="s">
        <v>105</v>
      </c>
      <c r="G201" s="23" t="s">
        <v>26</v>
      </c>
      <c r="H201" s="23" t="s">
        <v>34</v>
      </c>
      <c r="I201" s="23">
        <v>252.19</v>
      </c>
      <c r="J201" s="24">
        <v>100</v>
      </c>
      <c r="K201" s="24">
        <v>0</v>
      </c>
      <c r="L201" s="23"/>
      <c r="M201" s="14">
        <f t="shared" si="15"/>
        <v>0</v>
      </c>
      <c r="N201" s="14">
        <f t="shared" si="16"/>
        <v>352.19</v>
      </c>
      <c r="O201" s="14">
        <f t="shared" si="17"/>
        <v>358.19</v>
      </c>
      <c r="P201" s="34">
        <f t="shared" si="18"/>
        <v>6</v>
      </c>
      <c r="Q201" s="14">
        <f t="shared" si="19"/>
        <v>352.19</v>
      </c>
      <c r="R201" s="14" t="s">
        <v>29</v>
      </c>
      <c r="S201" s="13" t="s">
        <v>30</v>
      </c>
      <c r="T201" t="s">
        <v>847</v>
      </c>
      <c r="U201" t="s">
        <v>576</v>
      </c>
      <c r="V201" t="s">
        <v>561</v>
      </c>
    </row>
    <row r="202" spans="1:22" x14ac:dyDescent="0.25">
      <c r="A202" s="23">
        <v>201</v>
      </c>
      <c r="B202" s="25" t="s">
        <v>254</v>
      </c>
      <c r="C202" s="42" t="s">
        <v>492</v>
      </c>
      <c r="D202" s="23" t="s">
        <v>23</v>
      </c>
      <c r="E202" s="23" t="s">
        <v>25</v>
      </c>
      <c r="F202" s="23" t="s">
        <v>105</v>
      </c>
      <c r="G202" s="23" t="s">
        <v>26</v>
      </c>
      <c r="H202" s="23" t="s">
        <v>34</v>
      </c>
      <c r="I202" s="23">
        <v>252.19</v>
      </c>
      <c r="J202" s="24">
        <v>100</v>
      </c>
      <c r="K202" s="24">
        <v>0</v>
      </c>
      <c r="L202" s="23"/>
      <c r="M202" s="14">
        <f t="shared" si="15"/>
        <v>0</v>
      </c>
      <c r="N202" s="14">
        <f t="shared" si="16"/>
        <v>352.19</v>
      </c>
      <c r="O202" s="14">
        <f t="shared" si="17"/>
        <v>358.19</v>
      </c>
      <c r="P202" s="34">
        <f t="shared" si="18"/>
        <v>6</v>
      </c>
      <c r="Q202" s="14">
        <f t="shared" si="19"/>
        <v>352.19</v>
      </c>
      <c r="R202" s="14" t="s">
        <v>29</v>
      </c>
      <c r="S202" s="13" t="s">
        <v>30</v>
      </c>
      <c r="T202" t="s">
        <v>646</v>
      </c>
      <c r="U202" t="s">
        <v>576</v>
      </c>
      <c r="V202" t="s">
        <v>561</v>
      </c>
    </row>
    <row r="203" spans="1:22" x14ac:dyDescent="0.25">
      <c r="A203" s="23">
        <v>202</v>
      </c>
      <c r="B203" s="25" t="s">
        <v>493</v>
      </c>
      <c r="C203" s="42" t="s">
        <v>721</v>
      </c>
      <c r="D203" s="23" t="s">
        <v>23</v>
      </c>
      <c r="E203" s="23" t="s">
        <v>494</v>
      </c>
      <c r="F203" s="23" t="s">
        <v>32</v>
      </c>
      <c r="G203" s="23" t="s">
        <v>26</v>
      </c>
      <c r="H203" s="23" t="s">
        <v>34</v>
      </c>
      <c r="I203" s="24">
        <v>420</v>
      </c>
      <c r="J203" s="24">
        <v>200</v>
      </c>
      <c r="K203" s="24">
        <v>18</v>
      </c>
      <c r="L203" s="23" t="s">
        <v>117</v>
      </c>
      <c r="M203" s="14">
        <f t="shared" si="15"/>
        <v>19.079999999999998</v>
      </c>
      <c r="N203" s="14">
        <f t="shared" si="16"/>
        <v>639.08000000000004</v>
      </c>
      <c r="O203" s="14">
        <f t="shared" si="17"/>
        <v>652.22</v>
      </c>
      <c r="P203" s="34">
        <f t="shared" si="18"/>
        <v>13.14</v>
      </c>
      <c r="Q203" s="14">
        <f t="shared" si="19"/>
        <v>639.08000000000004</v>
      </c>
      <c r="R203" s="14" t="s">
        <v>29</v>
      </c>
      <c r="S203" s="13" t="s">
        <v>30</v>
      </c>
      <c r="T203" t="s">
        <v>848</v>
      </c>
      <c r="U203" t="s">
        <v>612</v>
      </c>
      <c r="V203" t="s">
        <v>751</v>
      </c>
    </row>
    <row r="204" spans="1:22" x14ac:dyDescent="0.25">
      <c r="A204" s="23">
        <v>203</v>
      </c>
      <c r="B204" s="25" t="s">
        <v>495</v>
      </c>
      <c r="C204" s="42" t="s">
        <v>722</v>
      </c>
      <c r="D204" s="23" t="s">
        <v>23</v>
      </c>
      <c r="E204" s="23" t="s">
        <v>494</v>
      </c>
      <c r="F204" s="23" t="s">
        <v>32</v>
      </c>
      <c r="G204" s="23" t="s">
        <v>26</v>
      </c>
      <c r="H204" s="23" t="s">
        <v>34</v>
      </c>
      <c r="I204" s="24">
        <v>630</v>
      </c>
      <c r="J204" s="24">
        <v>200</v>
      </c>
      <c r="K204" s="24">
        <v>15</v>
      </c>
      <c r="L204" s="23" t="s">
        <v>496</v>
      </c>
      <c r="M204" s="14">
        <f t="shared" si="15"/>
        <v>15.9</v>
      </c>
      <c r="N204" s="14">
        <f t="shared" si="16"/>
        <v>845.9</v>
      </c>
      <c r="O204" s="14">
        <f t="shared" si="17"/>
        <v>858.85</v>
      </c>
      <c r="P204" s="34">
        <f t="shared" si="18"/>
        <v>12.95</v>
      </c>
      <c r="Q204" s="14">
        <f t="shared" si="19"/>
        <v>845.9</v>
      </c>
      <c r="R204" s="14" t="s">
        <v>29</v>
      </c>
      <c r="S204" s="13" t="s">
        <v>30</v>
      </c>
      <c r="T204" t="s">
        <v>849</v>
      </c>
      <c r="U204" t="s">
        <v>563</v>
      </c>
      <c r="V204" t="s">
        <v>751</v>
      </c>
    </row>
    <row r="205" spans="1:22" x14ac:dyDescent="0.25">
      <c r="A205" s="23">
        <v>204</v>
      </c>
      <c r="B205" s="25" t="s">
        <v>116</v>
      </c>
      <c r="C205" s="42" t="s">
        <v>723</v>
      </c>
      <c r="D205" s="23" t="s">
        <v>23</v>
      </c>
      <c r="E205" s="23" t="s">
        <v>494</v>
      </c>
      <c r="F205" s="23" t="s">
        <v>32</v>
      </c>
      <c r="G205" s="23" t="s">
        <v>26</v>
      </c>
      <c r="H205" s="23" t="s">
        <v>34</v>
      </c>
      <c r="I205" s="24">
        <v>280</v>
      </c>
      <c r="J205" s="24">
        <v>200</v>
      </c>
      <c r="K205" s="24">
        <v>15</v>
      </c>
      <c r="L205" s="23" t="s">
        <v>497</v>
      </c>
      <c r="M205" s="14">
        <f t="shared" si="15"/>
        <v>15.9</v>
      </c>
      <c r="N205" s="14">
        <f t="shared" si="16"/>
        <v>495.9</v>
      </c>
      <c r="O205" s="14">
        <f t="shared" si="17"/>
        <v>508.85</v>
      </c>
      <c r="P205" s="34">
        <f t="shared" si="18"/>
        <v>12.95</v>
      </c>
      <c r="Q205" s="14">
        <f t="shared" si="19"/>
        <v>495.9</v>
      </c>
      <c r="R205" s="14" t="s">
        <v>29</v>
      </c>
      <c r="S205" s="13" t="s">
        <v>30</v>
      </c>
      <c r="T205" t="s">
        <v>850</v>
      </c>
      <c r="U205" t="s">
        <v>612</v>
      </c>
      <c r="V205" t="s">
        <v>751</v>
      </c>
    </row>
    <row r="206" spans="1:22" x14ac:dyDescent="0.25">
      <c r="A206" s="23">
        <v>205</v>
      </c>
      <c r="B206" s="25" t="s">
        <v>498</v>
      </c>
      <c r="C206" s="42" t="s">
        <v>724</v>
      </c>
      <c r="D206" s="23" t="s">
        <v>23</v>
      </c>
      <c r="E206" s="23" t="s">
        <v>494</v>
      </c>
      <c r="F206" s="23" t="s">
        <v>32</v>
      </c>
      <c r="G206" s="23" t="s">
        <v>26</v>
      </c>
      <c r="H206" s="23" t="s">
        <v>34</v>
      </c>
      <c r="I206" s="24">
        <v>420</v>
      </c>
      <c r="J206" s="24">
        <v>200</v>
      </c>
      <c r="K206" s="24">
        <v>15</v>
      </c>
      <c r="L206" s="23" t="s">
        <v>117</v>
      </c>
      <c r="M206" s="14">
        <f t="shared" si="15"/>
        <v>15.9</v>
      </c>
      <c r="N206" s="14">
        <f t="shared" si="16"/>
        <v>635.9</v>
      </c>
      <c r="O206" s="14">
        <f t="shared" si="17"/>
        <v>648.85</v>
      </c>
      <c r="P206" s="34">
        <f t="shared" si="18"/>
        <v>12.95</v>
      </c>
      <c r="Q206" s="14">
        <f t="shared" si="19"/>
        <v>635.9</v>
      </c>
      <c r="R206" s="14" t="s">
        <v>29</v>
      </c>
      <c r="S206" s="13" t="s">
        <v>30</v>
      </c>
      <c r="T206" t="s">
        <v>851</v>
      </c>
      <c r="U206" t="s">
        <v>589</v>
      </c>
      <c r="V206" t="s">
        <v>751</v>
      </c>
    </row>
    <row r="207" spans="1:22" x14ac:dyDescent="0.25">
      <c r="A207" s="23">
        <v>206</v>
      </c>
      <c r="B207" s="25" t="s">
        <v>499</v>
      </c>
      <c r="C207" s="42" t="s">
        <v>725</v>
      </c>
      <c r="D207" s="23" t="s">
        <v>23</v>
      </c>
      <c r="E207" s="23" t="s">
        <v>494</v>
      </c>
      <c r="F207" s="23" t="s">
        <v>32</v>
      </c>
      <c r="G207" s="23" t="s">
        <v>26</v>
      </c>
      <c r="H207" s="23" t="s">
        <v>34</v>
      </c>
      <c r="I207" s="24">
        <v>420</v>
      </c>
      <c r="J207" s="24">
        <v>200</v>
      </c>
      <c r="K207" s="24">
        <v>30</v>
      </c>
      <c r="L207" s="23" t="s">
        <v>500</v>
      </c>
      <c r="M207" s="14">
        <f t="shared" si="15"/>
        <v>31.8</v>
      </c>
      <c r="N207" s="14">
        <f t="shared" si="16"/>
        <v>651.79999999999995</v>
      </c>
      <c r="O207" s="14">
        <f t="shared" si="17"/>
        <v>665.71</v>
      </c>
      <c r="P207" s="34">
        <f t="shared" si="18"/>
        <v>13.91</v>
      </c>
      <c r="Q207" s="14">
        <f t="shared" si="19"/>
        <v>651.79999999999995</v>
      </c>
      <c r="R207" s="14" t="s">
        <v>29</v>
      </c>
      <c r="S207" s="13" t="s">
        <v>30</v>
      </c>
      <c r="T207" t="s">
        <v>852</v>
      </c>
      <c r="U207" t="s">
        <v>589</v>
      </c>
      <c r="V207" t="s">
        <v>751</v>
      </c>
    </row>
    <row r="208" spans="1:22" x14ac:dyDescent="0.25">
      <c r="A208" s="23">
        <v>207</v>
      </c>
      <c r="B208" s="25" t="s">
        <v>42</v>
      </c>
      <c r="C208" s="42" t="s">
        <v>726</v>
      </c>
      <c r="D208" s="23" t="s">
        <v>23</v>
      </c>
      <c r="E208" s="23" t="s">
        <v>494</v>
      </c>
      <c r="F208" s="23" t="s">
        <v>32</v>
      </c>
      <c r="G208" s="23" t="s">
        <v>26</v>
      </c>
      <c r="H208" s="23" t="s">
        <v>34</v>
      </c>
      <c r="I208" s="24">
        <v>420</v>
      </c>
      <c r="J208" s="24">
        <v>200</v>
      </c>
      <c r="K208" s="24">
        <v>30</v>
      </c>
      <c r="L208" s="23" t="s">
        <v>500</v>
      </c>
      <c r="M208" s="14">
        <f t="shared" si="15"/>
        <v>31.8</v>
      </c>
      <c r="N208" s="14">
        <f t="shared" si="16"/>
        <v>651.79999999999995</v>
      </c>
      <c r="O208" s="14">
        <f t="shared" si="17"/>
        <v>665.71</v>
      </c>
      <c r="P208" s="34">
        <f t="shared" si="18"/>
        <v>13.91</v>
      </c>
      <c r="Q208" s="14">
        <f t="shared" si="19"/>
        <v>651.79999999999995</v>
      </c>
      <c r="R208" s="14" t="s">
        <v>29</v>
      </c>
      <c r="S208" s="13" t="s">
        <v>30</v>
      </c>
      <c r="T208" t="s">
        <v>853</v>
      </c>
      <c r="U208" t="s">
        <v>570</v>
      </c>
      <c r="V208" t="s">
        <v>751</v>
      </c>
    </row>
    <row r="209" spans="1:22" x14ac:dyDescent="0.25">
      <c r="A209" s="23">
        <v>208</v>
      </c>
      <c r="B209" s="25" t="s">
        <v>501</v>
      </c>
      <c r="C209" s="42" t="s">
        <v>727</v>
      </c>
      <c r="D209" s="23" t="s">
        <v>23</v>
      </c>
      <c r="E209" s="23" t="s">
        <v>494</v>
      </c>
      <c r="F209" s="23" t="s">
        <v>32</v>
      </c>
      <c r="G209" s="23" t="s">
        <v>26</v>
      </c>
      <c r="H209" s="23" t="s">
        <v>34</v>
      </c>
      <c r="I209" s="24">
        <v>420</v>
      </c>
      <c r="J209" s="24">
        <v>200</v>
      </c>
      <c r="K209" s="24">
        <v>15</v>
      </c>
      <c r="L209" s="23" t="s">
        <v>117</v>
      </c>
      <c r="M209" s="14">
        <f t="shared" si="15"/>
        <v>15.9</v>
      </c>
      <c r="N209" s="14">
        <f t="shared" si="16"/>
        <v>635.9</v>
      </c>
      <c r="O209" s="14">
        <f t="shared" si="17"/>
        <v>648.85</v>
      </c>
      <c r="P209" s="34">
        <f t="shared" si="18"/>
        <v>12.95</v>
      </c>
      <c r="Q209" s="14">
        <f t="shared" si="19"/>
        <v>635.9</v>
      </c>
      <c r="R209" s="14" t="s">
        <v>29</v>
      </c>
      <c r="S209" s="13" t="s">
        <v>30</v>
      </c>
      <c r="T209" t="s">
        <v>854</v>
      </c>
      <c r="U209" t="s">
        <v>563</v>
      </c>
      <c r="V209" t="s">
        <v>751</v>
      </c>
    </row>
    <row r="210" spans="1:22" x14ac:dyDescent="0.25">
      <c r="A210" s="23">
        <v>209</v>
      </c>
      <c r="B210" s="25" t="s">
        <v>111</v>
      </c>
      <c r="C210" s="42" t="s">
        <v>728</v>
      </c>
      <c r="D210" s="23" t="s">
        <v>23</v>
      </c>
      <c r="E210" s="23" t="s">
        <v>494</v>
      </c>
      <c r="F210" s="23" t="s">
        <v>32</v>
      </c>
      <c r="G210" s="23" t="s">
        <v>26</v>
      </c>
      <c r="H210" s="23" t="s">
        <v>34</v>
      </c>
      <c r="I210" s="24">
        <v>420</v>
      </c>
      <c r="J210" s="24">
        <v>200</v>
      </c>
      <c r="K210" s="24">
        <v>15</v>
      </c>
      <c r="L210" s="23" t="s">
        <v>117</v>
      </c>
      <c r="M210" s="14">
        <f t="shared" si="15"/>
        <v>15.9</v>
      </c>
      <c r="N210" s="14">
        <f t="shared" si="16"/>
        <v>635.9</v>
      </c>
      <c r="O210" s="14">
        <f t="shared" si="17"/>
        <v>648.85</v>
      </c>
      <c r="P210" s="34">
        <f t="shared" si="18"/>
        <v>12.95</v>
      </c>
      <c r="Q210" s="14">
        <f t="shared" si="19"/>
        <v>635.9</v>
      </c>
      <c r="R210" s="14" t="s">
        <v>29</v>
      </c>
      <c r="S210" s="13" t="s">
        <v>30</v>
      </c>
      <c r="T210" t="s">
        <v>855</v>
      </c>
      <c r="U210" t="s">
        <v>612</v>
      </c>
      <c r="V210" t="s">
        <v>751</v>
      </c>
    </row>
    <row r="211" spans="1:22" x14ac:dyDescent="0.25">
      <c r="A211" s="23">
        <v>210</v>
      </c>
      <c r="B211" s="25" t="s">
        <v>502</v>
      </c>
      <c r="C211" s="42" t="s">
        <v>729</v>
      </c>
      <c r="D211" s="23" t="s">
        <v>23</v>
      </c>
      <c r="E211" s="23" t="s">
        <v>494</v>
      </c>
      <c r="F211" s="23" t="s">
        <v>32</v>
      </c>
      <c r="G211" s="23" t="s">
        <v>26</v>
      </c>
      <c r="H211" s="23" t="s">
        <v>34</v>
      </c>
      <c r="I211" s="24">
        <v>420</v>
      </c>
      <c r="J211" s="24">
        <v>200</v>
      </c>
      <c r="K211" s="24">
        <v>15</v>
      </c>
      <c r="L211" s="23" t="s">
        <v>117</v>
      </c>
      <c r="M211" s="14">
        <f t="shared" si="15"/>
        <v>15.9</v>
      </c>
      <c r="N211" s="14">
        <f t="shared" si="16"/>
        <v>635.9</v>
      </c>
      <c r="O211" s="14">
        <f t="shared" si="17"/>
        <v>648.85</v>
      </c>
      <c r="P211" s="34">
        <f t="shared" si="18"/>
        <v>12.95</v>
      </c>
      <c r="Q211" s="14">
        <f t="shared" si="19"/>
        <v>635.9</v>
      </c>
      <c r="R211" s="14" t="s">
        <v>29</v>
      </c>
      <c r="S211" s="13" t="s">
        <v>30</v>
      </c>
      <c r="T211" t="s">
        <v>856</v>
      </c>
      <c r="U211" t="s">
        <v>589</v>
      </c>
      <c r="V211" t="s">
        <v>751</v>
      </c>
    </row>
    <row r="212" spans="1:22" x14ac:dyDescent="0.25">
      <c r="A212" s="23">
        <v>211</v>
      </c>
      <c r="B212" s="25" t="s">
        <v>503</v>
      </c>
      <c r="C212" s="42" t="s">
        <v>730</v>
      </c>
      <c r="D212" s="23" t="s">
        <v>23</v>
      </c>
      <c r="E212" s="23" t="s">
        <v>494</v>
      </c>
      <c r="F212" s="23" t="s">
        <v>32</v>
      </c>
      <c r="G212" s="23" t="s">
        <v>26</v>
      </c>
      <c r="H212" s="23" t="s">
        <v>34</v>
      </c>
      <c r="I212" s="24">
        <v>420</v>
      </c>
      <c r="J212" s="24">
        <v>200</v>
      </c>
      <c r="K212" s="24">
        <v>15</v>
      </c>
      <c r="L212" s="23" t="s">
        <v>117</v>
      </c>
      <c r="M212" s="14">
        <f t="shared" si="15"/>
        <v>15.9</v>
      </c>
      <c r="N212" s="14">
        <f t="shared" si="16"/>
        <v>635.9</v>
      </c>
      <c r="O212" s="14">
        <f t="shared" si="17"/>
        <v>648.85</v>
      </c>
      <c r="P212" s="34">
        <f t="shared" si="18"/>
        <v>12.95</v>
      </c>
      <c r="Q212" s="14">
        <f t="shared" si="19"/>
        <v>635.9</v>
      </c>
      <c r="R212" s="14" t="s">
        <v>29</v>
      </c>
      <c r="S212" s="13" t="s">
        <v>30</v>
      </c>
      <c r="T212" t="s">
        <v>857</v>
      </c>
      <c r="U212" t="s">
        <v>589</v>
      </c>
      <c r="V212" t="s">
        <v>751</v>
      </c>
    </row>
    <row r="213" spans="1:22" x14ac:dyDescent="0.25">
      <c r="A213" s="23">
        <v>212</v>
      </c>
      <c r="B213" s="25" t="s">
        <v>74</v>
      </c>
      <c r="C213" s="42" t="s">
        <v>731</v>
      </c>
      <c r="D213" s="23" t="s">
        <v>23</v>
      </c>
      <c r="E213" s="23" t="s">
        <v>494</v>
      </c>
      <c r="F213" s="23" t="s">
        <v>32</v>
      </c>
      <c r="G213" s="23" t="s">
        <v>26</v>
      </c>
      <c r="H213" s="23" t="s">
        <v>34</v>
      </c>
      <c r="I213" s="24">
        <v>420</v>
      </c>
      <c r="J213" s="24">
        <v>200</v>
      </c>
      <c r="K213" s="24">
        <v>15</v>
      </c>
      <c r="L213" s="23" t="s">
        <v>117</v>
      </c>
      <c r="M213" s="14">
        <f t="shared" si="15"/>
        <v>15.9</v>
      </c>
      <c r="N213" s="14">
        <f t="shared" si="16"/>
        <v>635.9</v>
      </c>
      <c r="O213" s="14">
        <f t="shared" si="17"/>
        <v>648.85</v>
      </c>
      <c r="P213" s="34">
        <f t="shared" si="18"/>
        <v>12.95</v>
      </c>
      <c r="Q213" s="14">
        <f t="shared" si="19"/>
        <v>635.9</v>
      </c>
      <c r="R213" s="14" t="s">
        <v>29</v>
      </c>
      <c r="S213" s="13" t="s">
        <v>30</v>
      </c>
      <c r="T213" t="s">
        <v>858</v>
      </c>
      <c r="U213" t="s">
        <v>563</v>
      </c>
      <c r="V213" t="s">
        <v>751</v>
      </c>
    </row>
    <row r="214" spans="1:22" x14ac:dyDescent="0.25">
      <c r="A214" s="23">
        <v>213</v>
      </c>
      <c r="B214" s="25" t="s">
        <v>504</v>
      </c>
      <c r="C214" s="42" t="s">
        <v>732</v>
      </c>
      <c r="D214" s="23" t="s">
        <v>23</v>
      </c>
      <c r="E214" s="23" t="s">
        <v>494</v>
      </c>
      <c r="F214" s="23" t="s">
        <v>32</v>
      </c>
      <c r="G214" s="23" t="s">
        <v>26</v>
      </c>
      <c r="H214" s="23" t="s">
        <v>34</v>
      </c>
      <c r="I214" s="24">
        <v>420</v>
      </c>
      <c r="J214" s="24">
        <v>200</v>
      </c>
      <c r="K214" s="24">
        <v>15</v>
      </c>
      <c r="L214" s="23" t="s">
        <v>117</v>
      </c>
      <c r="M214" s="14">
        <f t="shared" si="15"/>
        <v>15.9</v>
      </c>
      <c r="N214" s="14">
        <f t="shared" si="16"/>
        <v>635.9</v>
      </c>
      <c r="O214" s="14">
        <f t="shared" si="17"/>
        <v>648.85</v>
      </c>
      <c r="P214" s="34">
        <f t="shared" si="18"/>
        <v>12.95</v>
      </c>
      <c r="Q214" s="14">
        <f t="shared" si="19"/>
        <v>635.9</v>
      </c>
      <c r="R214" s="14" t="s">
        <v>29</v>
      </c>
      <c r="S214" s="13" t="s">
        <v>30</v>
      </c>
      <c r="T214" t="s">
        <v>859</v>
      </c>
      <c r="U214" t="s">
        <v>612</v>
      </c>
      <c r="V214" t="s">
        <v>751</v>
      </c>
    </row>
    <row r="215" spans="1:22" x14ac:dyDescent="0.25">
      <c r="A215" s="23">
        <v>214</v>
      </c>
      <c r="B215" s="25" t="s">
        <v>505</v>
      </c>
      <c r="C215" s="42" t="s">
        <v>733</v>
      </c>
      <c r="D215" s="23" t="s">
        <v>23</v>
      </c>
      <c r="E215" s="23" t="s">
        <v>494</v>
      </c>
      <c r="F215" s="23" t="s">
        <v>32</v>
      </c>
      <c r="G215" s="23" t="s">
        <v>26</v>
      </c>
      <c r="H215" s="23" t="s">
        <v>34</v>
      </c>
      <c r="I215" s="24">
        <v>420</v>
      </c>
      <c r="J215" s="24">
        <v>200</v>
      </c>
      <c r="K215" s="24">
        <v>15</v>
      </c>
      <c r="L215" s="23" t="s">
        <v>117</v>
      </c>
      <c r="M215" s="14">
        <f t="shared" si="15"/>
        <v>15.9</v>
      </c>
      <c r="N215" s="14">
        <f t="shared" si="16"/>
        <v>635.9</v>
      </c>
      <c r="O215" s="14">
        <f t="shared" si="17"/>
        <v>648.85</v>
      </c>
      <c r="P215" s="34">
        <f t="shared" si="18"/>
        <v>12.95</v>
      </c>
      <c r="Q215" s="14">
        <f t="shared" si="19"/>
        <v>635.9</v>
      </c>
      <c r="R215" s="14" t="s">
        <v>29</v>
      </c>
      <c r="S215" s="13" t="s">
        <v>30</v>
      </c>
      <c r="T215" t="s">
        <v>860</v>
      </c>
      <c r="U215" t="s">
        <v>612</v>
      </c>
      <c r="V215" t="s">
        <v>751</v>
      </c>
    </row>
    <row r="216" spans="1:22" x14ac:dyDescent="0.25">
      <c r="A216" s="23">
        <v>215</v>
      </c>
      <c r="B216" s="25" t="s">
        <v>506</v>
      </c>
      <c r="C216" s="42" t="s">
        <v>734</v>
      </c>
      <c r="D216" s="23" t="s">
        <v>23</v>
      </c>
      <c r="E216" s="23" t="s">
        <v>494</v>
      </c>
      <c r="F216" s="23" t="s">
        <v>32</v>
      </c>
      <c r="G216" s="23" t="s">
        <v>26</v>
      </c>
      <c r="H216" s="23" t="s">
        <v>34</v>
      </c>
      <c r="I216" s="24">
        <v>420</v>
      </c>
      <c r="J216" s="24">
        <v>200</v>
      </c>
      <c r="K216" s="24">
        <v>30</v>
      </c>
      <c r="L216" s="23" t="s">
        <v>500</v>
      </c>
      <c r="M216" s="14">
        <f t="shared" si="15"/>
        <v>31.8</v>
      </c>
      <c r="N216" s="14">
        <f t="shared" si="16"/>
        <v>651.79999999999995</v>
      </c>
      <c r="O216" s="14">
        <f t="shared" si="17"/>
        <v>665.71</v>
      </c>
      <c r="P216" s="34">
        <f t="shared" si="18"/>
        <v>13.91</v>
      </c>
      <c r="Q216" s="14">
        <f t="shared" si="19"/>
        <v>651.79999999999995</v>
      </c>
      <c r="R216" s="14" t="s">
        <v>29</v>
      </c>
      <c r="S216" s="13" t="s">
        <v>30</v>
      </c>
      <c r="T216" t="s">
        <v>861</v>
      </c>
      <c r="U216" t="s">
        <v>589</v>
      </c>
      <c r="V216" t="s">
        <v>751</v>
      </c>
    </row>
    <row r="217" spans="1:22" x14ac:dyDescent="0.25">
      <c r="A217" s="23">
        <v>216</v>
      </c>
      <c r="B217" s="25" t="s">
        <v>507</v>
      </c>
      <c r="C217" s="42" t="s">
        <v>735</v>
      </c>
      <c r="D217" s="23" t="s">
        <v>23</v>
      </c>
      <c r="E217" s="23" t="s">
        <v>494</v>
      </c>
      <c r="F217" s="23" t="s">
        <v>32</v>
      </c>
      <c r="G217" s="23" t="s">
        <v>26</v>
      </c>
      <c r="H217" s="23" t="s">
        <v>34</v>
      </c>
      <c r="I217" s="24">
        <v>420</v>
      </c>
      <c r="J217" s="24">
        <v>200</v>
      </c>
      <c r="K217" s="24">
        <v>30</v>
      </c>
      <c r="L217" s="23" t="s">
        <v>117</v>
      </c>
      <c r="M217" s="14">
        <f t="shared" si="15"/>
        <v>31.8</v>
      </c>
      <c r="N217" s="14">
        <f t="shared" si="16"/>
        <v>651.79999999999995</v>
      </c>
      <c r="O217" s="14">
        <f t="shared" si="17"/>
        <v>665.71</v>
      </c>
      <c r="P217" s="34">
        <f t="shared" si="18"/>
        <v>13.91</v>
      </c>
      <c r="Q217" s="14">
        <f t="shared" si="19"/>
        <v>651.79999999999995</v>
      </c>
      <c r="R217" s="14" t="s">
        <v>29</v>
      </c>
      <c r="S217" s="13" t="s">
        <v>30</v>
      </c>
      <c r="T217" t="s">
        <v>862</v>
      </c>
      <c r="U217" t="s">
        <v>570</v>
      </c>
      <c r="V217" t="s">
        <v>751</v>
      </c>
    </row>
    <row r="218" spans="1:22" x14ac:dyDescent="0.25">
      <c r="A218" s="23">
        <v>217</v>
      </c>
      <c r="B218" s="25" t="s">
        <v>49</v>
      </c>
      <c r="C218" s="42" t="s">
        <v>736</v>
      </c>
      <c r="D218" s="23" t="s">
        <v>23</v>
      </c>
      <c r="E218" s="23" t="s">
        <v>494</v>
      </c>
      <c r="F218" s="23" t="s">
        <v>32</v>
      </c>
      <c r="G218" s="23" t="s">
        <v>26</v>
      </c>
      <c r="H218" s="23" t="s">
        <v>34</v>
      </c>
      <c r="I218" s="24">
        <v>920</v>
      </c>
      <c r="J218" s="24">
        <v>200</v>
      </c>
      <c r="K218" s="24">
        <v>15</v>
      </c>
      <c r="L218" s="23" t="s">
        <v>508</v>
      </c>
      <c r="M218" s="14">
        <f t="shared" si="15"/>
        <v>15.9</v>
      </c>
      <c r="N218" s="14">
        <f t="shared" si="16"/>
        <v>1135.9000000000001</v>
      </c>
      <c r="O218" s="14">
        <f t="shared" si="17"/>
        <v>1148.8499999999999</v>
      </c>
      <c r="P218" s="34">
        <f t="shared" si="18"/>
        <v>12.95</v>
      </c>
      <c r="Q218" s="14">
        <f t="shared" si="19"/>
        <v>1135.9000000000001</v>
      </c>
      <c r="R218" s="14" t="s">
        <v>29</v>
      </c>
      <c r="S218" s="13" t="s">
        <v>30</v>
      </c>
      <c r="T218" t="s">
        <v>863</v>
      </c>
      <c r="U218" t="s">
        <v>612</v>
      </c>
      <c r="V218" t="s">
        <v>751</v>
      </c>
    </row>
    <row r="219" spans="1:22" x14ac:dyDescent="0.25">
      <c r="A219" s="23">
        <v>218</v>
      </c>
      <c r="B219" s="25" t="s">
        <v>72</v>
      </c>
      <c r="C219" s="42" t="s">
        <v>73</v>
      </c>
      <c r="D219" s="23" t="s">
        <v>23</v>
      </c>
      <c r="E219" s="23" t="s">
        <v>25</v>
      </c>
      <c r="F219" s="23" t="s">
        <v>46</v>
      </c>
      <c r="G219" s="23" t="s">
        <v>26</v>
      </c>
      <c r="H219" s="23" t="s">
        <v>34</v>
      </c>
      <c r="I219" s="24">
        <v>1120</v>
      </c>
      <c r="J219" s="24">
        <v>300</v>
      </c>
      <c r="K219" s="24">
        <v>0</v>
      </c>
      <c r="L219" s="23" t="s">
        <v>435</v>
      </c>
      <c r="M219" s="14">
        <f t="shared" si="15"/>
        <v>0</v>
      </c>
      <c r="N219" s="14">
        <f t="shared" si="16"/>
        <v>1420</v>
      </c>
      <c r="O219" s="14">
        <f t="shared" si="17"/>
        <v>1438</v>
      </c>
      <c r="P219" s="34">
        <f t="shared" si="18"/>
        <v>18</v>
      </c>
      <c r="Q219" s="14">
        <f t="shared" si="19"/>
        <v>1420</v>
      </c>
      <c r="R219" s="14" t="s">
        <v>29</v>
      </c>
      <c r="S219" s="13" t="s">
        <v>30</v>
      </c>
      <c r="T219" t="s">
        <v>864</v>
      </c>
      <c r="U219" t="s">
        <v>589</v>
      </c>
      <c r="V219" t="s">
        <v>651</v>
      </c>
    </row>
    <row r="220" spans="1:22" x14ac:dyDescent="0.25">
      <c r="A220" s="23">
        <v>219</v>
      </c>
      <c r="B220" s="25" t="s">
        <v>59</v>
      </c>
      <c r="C220" s="42" t="s">
        <v>60</v>
      </c>
      <c r="D220" s="23" t="s">
        <v>23</v>
      </c>
      <c r="E220" s="23" t="s">
        <v>376</v>
      </c>
      <c r="F220" s="23" t="s">
        <v>90</v>
      </c>
      <c r="G220" s="23" t="s">
        <v>26</v>
      </c>
      <c r="H220" s="23" t="s">
        <v>34</v>
      </c>
      <c r="I220" s="24">
        <v>0</v>
      </c>
      <c r="J220" s="24">
        <v>0</v>
      </c>
      <c r="K220" s="24">
        <v>33</v>
      </c>
      <c r="L220" s="23" t="s">
        <v>509</v>
      </c>
      <c r="M220" s="14">
        <f t="shared" si="15"/>
        <v>34.979999999999997</v>
      </c>
      <c r="N220" s="14">
        <f t="shared" si="16"/>
        <v>34.979999999999997</v>
      </c>
      <c r="O220" s="14">
        <f t="shared" si="17"/>
        <v>37.08</v>
      </c>
      <c r="P220" s="34">
        <f t="shared" si="18"/>
        <v>2.1</v>
      </c>
      <c r="Q220" s="14">
        <f t="shared" si="19"/>
        <v>34.979999999999997</v>
      </c>
      <c r="R220" s="14" t="s">
        <v>29</v>
      </c>
      <c r="S220" s="13" t="s">
        <v>30</v>
      </c>
      <c r="T220" t="s">
        <v>865</v>
      </c>
      <c r="U220" t="s">
        <v>576</v>
      </c>
      <c r="V220" t="s">
        <v>651</v>
      </c>
    </row>
    <row r="221" spans="1:22" x14ac:dyDescent="0.25">
      <c r="A221" s="23">
        <v>220</v>
      </c>
      <c r="B221" s="25" t="s">
        <v>63</v>
      </c>
      <c r="C221" s="42" t="s">
        <v>66</v>
      </c>
      <c r="D221" s="23" t="s">
        <v>23</v>
      </c>
      <c r="E221" s="23" t="s">
        <v>58</v>
      </c>
      <c r="F221" s="23" t="s">
        <v>90</v>
      </c>
      <c r="G221" s="23" t="s">
        <v>26</v>
      </c>
      <c r="H221" s="23" t="s">
        <v>34</v>
      </c>
      <c r="I221" s="24">
        <v>0</v>
      </c>
      <c r="J221" s="24">
        <v>0</v>
      </c>
      <c r="K221" s="24">
        <v>35</v>
      </c>
      <c r="L221" s="23" t="s">
        <v>377</v>
      </c>
      <c r="M221" s="14">
        <f t="shared" si="15"/>
        <v>37.1</v>
      </c>
      <c r="N221" s="14">
        <f t="shared" si="16"/>
        <v>37.1</v>
      </c>
      <c r="O221" s="14">
        <f t="shared" si="17"/>
        <v>39.33</v>
      </c>
      <c r="P221" s="34">
        <f t="shared" si="18"/>
        <v>2.23</v>
      </c>
      <c r="Q221" s="14">
        <f t="shared" si="19"/>
        <v>37.1</v>
      </c>
      <c r="R221" s="14" t="s">
        <v>29</v>
      </c>
      <c r="S221" s="13" t="s">
        <v>30</v>
      </c>
      <c r="T221" t="s">
        <v>866</v>
      </c>
      <c r="U221" t="s">
        <v>568</v>
      </c>
      <c r="V221" t="s">
        <v>651</v>
      </c>
    </row>
    <row r="222" spans="1:22" x14ac:dyDescent="0.25">
      <c r="A222" s="23">
        <v>221</v>
      </c>
      <c r="B222" s="25" t="s">
        <v>68</v>
      </c>
      <c r="C222" s="42" t="s">
        <v>69</v>
      </c>
      <c r="D222" s="23" t="s">
        <v>23</v>
      </c>
      <c r="E222" s="23" t="s">
        <v>58</v>
      </c>
      <c r="F222" s="23" t="s">
        <v>90</v>
      </c>
      <c r="G222" s="23" t="s">
        <v>26</v>
      </c>
      <c r="H222" s="23" t="s">
        <v>34</v>
      </c>
      <c r="I222" s="24">
        <v>0</v>
      </c>
      <c r="J222" s="24">
        <v>0</v>
      </c>
      <c r="K222" s="24">
        <v>18</v>
      </c>
      <c r="L222" s="23" t="s">
        <v>510</v>
      </c>
      <c r="M222" s="14">
        <f t="shared" si="15"/>
        <v>19.079999999999998</v>
      </c>
      <c r="N222" s="14">
        <f t="shared" si="16"/>
        <v>19.079999999999998</v>
      </c>
      <c r="O222" s="14">
        <f t="shared" si="17"/>
        <v>20.22</v>
      </c>
      <c r="P222" s="34">
        <f t="shared" si="18"/>
        <v>1.1399999999999999</v>
      </c>
      <c r="Q222" s="14">
        <f t="shared" si="19"/>
        <v>19.079999999999998</v>
      </c>
      <c r="R222" s="14" t="s">
        <v>29</v>
      </c>
      <c r="S222" s="13" t="s">
        <v>30</v>
      </c>
      <c r="T222" t="s">
        <v>867</v>
      </c>
      <c r="U222" t="s">
        <v>595</v>
      </c>
      <c r="V222" t="s">
        <v>651</v>
      </c>
    </row>
    <row r="223" spans="1:22" x14ac:dyDescent="0.25">
      <c r="A223" s="23">
        <v>222</v>
      </c>
      <c r="B223" s="25" t="s">
        <v>109</v>
      </c>
      <c r="C223" s="42" t="s">
        <v>110</v>
      </c>
      <c r="D223" s="23" t="s">
        <v>23</v>
      </c>
      <c r="E223" s="23" t="s">
        <v>58</v>
      </c>
      <c r="F223" s="23" t="s">
        <v>358</v>
      </c>
      <c r="G223" s="23" t="s">
        <v>26</v>
      </c>
      <c r="H223" s="23" t="s">
        <v>34</v>
      </c>
      <c r="I223" s="24">
        <v>0</v>
      </c>
      <c r="J223" s="24">
        <v>100</v>
      </c>
      <c r="K223" s="24">
        <v>0</v>
      </c>
      <c r="L223" s="23"/>
      <c r="M223" s="14">
        <f t="shared" si="15"/>
        <v>0</v>
      </c>
      <c r="N223" s="14">
        <f t="shared" si="16"/>
        <v>100</v>
      </c>
      <c r="O223" s="14">
        <f t="shared" si="17"/>
        <v>106</v>
      </c>
      <c r="P223" s="34">
        <f t="shared" si="18"/>
        <v>6</v>
      </c>
      <c r="Q223" s="14">
        <f t="shared" si="19"/>
        <v>100</v>
      </c>
      <c r="R223" s="14" t="s">
        <v>29</v>
      </c>
      <c r="S223" s="13" t="s">
        <v>30</v>
      </c>
      <c r="T223" t="s">
        <v>824</v>
      </c>
      <c r="U223" t="s">
        <v>595</v>
      </c>
      <c r="V223" t="s">
        <v>564</v>
      </c>
    </row>
    <row r="224" spans="1:22" x14ac:dyDescent="0.25">
      <c r="A224" s="23">
        <v>223</v>
      </c>
      <c r="B224" s="25" t="s">
        <v>113</v>
      </c>
      <c r="C224" s="42" t="s">
        <v>114</v>
      </c>
      <c r="D224" s="23" t="s">
        <v>23</v>
      </c>
      <c r="E224" s="23" t="s">
        <v>25</v>
      </c>
      <c r="F224" s="23" t="s">
        <v>358</v>
      </c>
      <c r="G224" s="23" t="s">
        <v>26</v>
      </c>
      <c r="H224" s="23" t="s">
        <v>34</v>
      </c>
      <c r="I224" s="24">
        <v>0</v>
      </c>
      <c r="J224" s="24">
        <v>100</v>
      </c>
      <c r="K224" s="24">
        <v>0</v>
      </c>
      <c r="L224" s="23"/>
      <c r="M224" s="14">
        <f t="shared" si="15"/>
        <v>0</v>
      </c>
      <c r="N224" s="14">
        <f t="shared" si="16"/>
        <v>100</v>
      </c>
      <c r="O224" s="14">
        <f t="shared" si="17"/>
        <v>106</v>
      </c>
      <c r="P224" s="34">
        <f t="shared" si="18"/>
        <v>6</v>
      </c>
      <c r="Q224" s="14">
        <f t="shared" si="19"/>
        <v>100</v>
      </c>
      <c r="R224" s="14" t="s">
        <v>29</v>
      </c>
      <c r="S224" s="13" t="s">
        <v>30</v>
      </c>
      <c r="T224" t="s">
        <v>868</v>
      </c>
      <c r="U224" t="s">
        <v>612</v>
      </c>
      <c r="V224" t="s">
        <v>564</v>
      </c>
    </row>
    <row r="225" spans="1:22" x14ac:dyDescent="0.25">
      <c r="A225" s="23">
        <v>224</v>
      </c>
      <c r="B225" s="25" t="s">
        <v>53</v>
      </c>
      <c r="C225" s="42" t="s">
        <v>511</v>
      </c>
      <c r="D225" s="23" t="s">
        <v>23</v>
      </c>
      <c r="E225" s="23" t="s">
        <v>58</v>
      </c>
      <c r="F225" s="23" t="s">
        <v>46</v>
      </c>
      <c r="G225" s="23" t="s">
        <v>26</v>
      </c>
      <c r="H225" s="23" t="s">
        <v>34</v>
      </c>
      <c r="I225" s="24">
        <v>1350.5</v>
      </c>
      <c r="J225" s="24">
        <v>300</v>
      </c>
      <c r="K225" s="24">
        <v>1300</v>
      </c>
      <c r="L225" s="23" t="s">
        <v>51</v>
      </c>
      <c r="M225" s="14">
        <f t="shared" si="15"/>
        <v>1378</v>
      </c>
      <c r="N225" s="14">
        <f t="shared" si="16"/>
        <v>3028.5</v>
      </c>
      <c r="O225" s="14">
        <f t="shared" si="17"/>
        <v>3129.18</v>
      </c>
      <c r="P225" s="34">
        <f t="shared" si="18"/>
        <v>100.68</v>
      </c>
      <c r="Q225" s="14">
        <f t="shared" si="19"/>
        <v>3028.5</v>
      </c>
      <c r="R225" s="14" t="s">
        <v>29</v>
      </c>
      <c r="S225" s="13" t="s">
        <v>30</v>
      </c>
      <c r="T225" t="s">
        <v>869</v>
      </c>
      <c r="U225" t="s">
        <v>566</v>
      </c>
      <c r="V225" t="s">
        <v>564</v>
      </c>
    </row>
    <row r="226" spans="1:22" x14ac:dyDescent="0.25">
      <c r="A226" s="23">
        <v>225</v>
      </c>
      <c r="B226" s="25" t="s">
        <v>512</v>
      </c>
      <c r="C226" s="42" t="s">
        <v>513</v>
      </c>
      <c r="D226" s="23" t="s">
        <v>23</v>
      </c>
      <c r="E226" s="23" t="s">
        <v>25</v>
      </c>
      <c r="F226" s="23" t="s">
        <v>105</v>
      </c>
      <c r="G226" s="23" t="s">
        <v>26</v>
      </c>
      <c r="H226" s="23" t="s">
        <v>34</v>
      </c>
      <c r="I226" s="23">
        <v>252.19</v>
      </c>
      <c r="J226" s="24">
        <v>100</v>
      </c>
      <c r="K226" s="24">
        <v>0</v>
      </c>
      <c r="L226" s="23"/>
      <c r="M226" s="14">
        <f t="shared" si="15"/>
        <v>0</v>
      </c>
      <c r="N226" s="14">
        <f t="shared" si="16"/>
        <v>352.19</v>
      </c>
      <c r="O226" s="14">
        <f t="shared" si="17"/>
        <v>358.19</v>
      </c>
      <c r="P226" s="34">
        <f t="shared" si="18"/>
        <v>6</v>
      </c>
      <c r="Q226" s="14">
        <f t="shared" si="19"/>
        <v>352.19</v>
      </c>
      <c r="R226" s="14" t="s">
        <v>29</v>
      </c>
      <c r="S226" s="13" t="s">
        <v>30</v>
      </c>
      <c r="T226" t="s">
        <v>870</v>
      </c>
      <c r="U226" t="s">
        <v>595</v>
      </c>
      <c r="V226" t="s">
        <v>691</v>
      </c>
    </row>
    <row r="227" spans="1:22" x14ac:dyDescent="0.25">
      <c r="A227" s="23">
        <v>226</v>
      </c>
      <c r="B227" s="25" t="s">
        <v>514</v>
      </c>
      <c r="C227" s="42" t="s">
        <v>515</v>
      </c>
      <c r="D227" s="23" t="s">
        <v>23</v>
      </c>
      <c r="E227" s="23" t="s">
        <v>25</v>
      </c>
      <c r="F227" s="23" t="s">
        <v>105</v>
      </c>
      <c r="G227" s="23" t="s">
        <v>26</v>
      </c>
      <c r="H227" s="23" t="s">
        <v>34</v>
      </c>
      <c r="I227" s="23">
        <v>252.19</v>
      </c>
      <c r="J227" s="24">
        <v>100</v>
      </c>
      <c r="K227" s="24">
        <v>0</v>
      </c>
      <c r="L227" s="23"/>
      <c r="M227" s="14">
        <f t="shared" si="15"/>
        <v>0</v>
      </c>
      <c r="N227" s="14">
        <f t="shared" si="16"/>
        <v>352.19</v>
      </c>
      <c r="O227" s="14">
        <f t="shared" si="17"/>
        <v>358.19</v>
      </c>
      <c r="P227" s="34">
        <f t="shared" si="18"/>
        <v>6</v>
      </c>
      <c r="Q227" s="14">
        <f t="shared" si="19"/>
        <v>352.19</v>
      </c>
      <c r="R227" s="14" t="s">
        <v>29</v>
      </c>
      <c r="S227" s="13" t="s">
        <v>30</v>
      </c>
      <c r="T227" t="s">
        <v>871</v>
      </c>
      <c r="U227" t="s">
        <v>576</v>
      </c>
      <c r="V227" t="s">
        <v>691</v>
      </c>
    </row>
    <row r="228" spans="1:22" x14ac:dyDescent="0.25">
      <c r="A228" s="23">
        <v>227</v>
      </c>
      <c r="B228" s="25" t="s">
        <v>92</v>
      </c>
      <c r="C228" s="42" t="s">
        <v>516</v>
      </c>
      <c r="D228" s="23" t="s">
        <v>23</v>
      </c>
      <c r="E228" s="23" t="s">
        <v>25</v>
      </c>
      <c r="F228" s="23" t="s">
        <v>105</v>
      </c>
      <c r="G228" s="23" t="s">
        <v>26</v>
      </c>
      <c r="H228" s="23" t="s">
        <v>34</v>
      </c>
      <c r="I228" s="23">
        <v>252.19</v>
      </c>
      <c r="J228" s="24">
        <v>100</v>
      </c>
      <c r="K228" s="24">
        <v>0</v>
      </c>
      <c r="L228" s="23"/>
      <c r="M228" s="14">
        <f t="shared" si="15"/>
        <v>0</v>
      </c>
      <c r="N228" s="14">
        <f t="shared" si="16"/>
        <v>352.19</v>
      </c>
      <c r="O228" s="14">
        <f t="shared" si="17"/>
        <v>358.19</v>
      </c>
      <c r="P228" s="34">
        <f t="shared" si="18"/>
        <v>6</v>
      </c>
      <c r="Q228" s="14">
        <f t="shared" si="19"/>
        <v>352.19</v>
      </c>
      <c r="R228" s="14" t="s">
        <v>29</v>
      </c>
      <c r="S228" s="13" t="s">
        <v>30</v>
      </c>
      <c r="T228" t="s">
        <v>872</v>
      </c>
      <c r="U228" t="s">
        <v>612</v>
      </c>
      <c r="V228" t="s">
        <v>573</v>
      </c>
    </row>
    <row r="229" spans="1:22" x14ac:dyDescent="0.25">
      <c r="A229" s="23">
        <v>228</v>
      </c>
      <c r="B229" s="25" t="s">
        <v>517</v>
      </c>
      <c r="C229" s="42" t="s">
        <v>518</v>
      </c>
      <c r="D229" s="23" t="s">
        <v>23</v>
      </c>
      <c r="E229" s="23" t="s">
        <v>58</v>
      </c>
      <c r="F229" s="23" t="s">
        <v>46</v>
      </c>
      <c r="G229" s="23" t="s">
        <v>26</v>
      </c>
      <c r="H229" s="23" t="s">
        <v>34</v>
      </c>
      <c r="I229" s="24">
        <v>1350.5</v>
      </c>
      <c r="J229" s="24">
        <v>300</v>
      </c>
      <c r="K229" s="24">
        <v>0</v>
      </c>
      <c r="L229" s="23" t="s">
        <v>479</v>
      </c>
      <c r="M229" s="14">
        <f t="shared" si="15"/>
        <v>0</v>
      </c>
      <c r="N229" s="14">
        <f t="shared" si="16"/>
        <v>1650.5</v>
      </c>
      <c r="O229" s="14">
        <f t="shared" si="17"/>
        <v>1668.5</v>
      </c>
      <c r="P229" s="34">
        <f t="shared" si="18"/>
        <v>18</v>
      </c>
      <c r="Q229" s="14">
        <f t="shared" si="19"/>
        <v>1650.5</v>
      </c>
      <c r="R229" s="14" t="s">
        <v>29</v>
      </c>
      <c r="S229" s="13" t="s">
        <v>30</v>
      </c>
      <c r="T229" t="s">
        <v>873</v>
      </c>
      <c r="U229" t="s">
        <v>692</v>
      </c>
      <c r="V229" t="s">
        <v>564</v>
      </c>
    </row>
    <row r="230" spans="1:22" x14ac:dyDescent="0.25">
      <c r="A230" s="23">
        <v>229</v>
      </c>
      <c r="B230" s="38" t="s">
        <v>519</v>
      </c>
      <c r="C230" s="42" t="s">
        <v>520</v>
      </c>
      <c r="D230" s="23" t="s">
        <v>23</v>
      </c>
      <c r="E230" s="23" t="s">
        <v>58</v>
      </c>
      <c r="F230" s="23" t="s">
        <v>46</v>
      </c>
      <c r="G230" s="23" t="s">
        <v>26</v>
      </c>
      <c r="H230" s="23" t="s">
        <v>34</v>
      </c>
      <c r="I230" s="24">
        <v>1350.5</v>
      </c>
      <c r="J230" s="24">
        <v>300</v>
      </c>
      <c r="K230" s="24">
        <v>1300</v>
      </c>
      <c r="L230" s="23" t="s">
        <v>51</v>
      </c>
      <c r="M230" s="14">
        <f t="shared" si="15"/>
        <v>1378</v>
      </c>
      <c r="N230" s="14">
        <f t="shared" si="16"/>
        <v>3028.5</v>
      </c>
      <c r="O230" s="14">
        <f t="shared" si="17"/>
        <v>3129.18</v>
      </c>
      <c r="P230" s="34">
        <f t="shared" si="18"/>
        <v>100.68</v>
      </c>
      <c r="Q230" s="14">
        <f t="shared" si="19"/>
        <v>3028.5</v>
      </c>
      <c r="R230" s="14" t="s">
        <v>29</v>
      </c>
      <c r="S230" s="13" t="s">
        <v>30</v>
      </c>
      <c r="T230" t="s">
        <v>874</v>
      </c>
      <c r="U230" t="s">
        <v>578</v>
      </c>
      <c r="V230" t="s">
        <v>564</v>
      </c>
    </row>
    <row r="231" spans="1:22" x14ac:dyDescent="0.25">
      <c r="A231" s="23">
        <v>230</v>
      </c>
      <c r="B231" s="25" t="s">
        <v>521</v>
      </c>
      <c r="C231" s="42" t="s">
        <v>522</v>
      </c>
      <c r="D231" s="23" t="s">
        <v>23</v>
      </c>
      <c r="E231" s="23" t="s">
        <v>25</v>
      </c>
      <c r="F231" s="23" t="s">
        <v>46</v>
      </c>
      <c r="G231" s="23" t="s">
        <v>26</v>
      </c>
      <c r="H231" s="23" t="s">
        <v>34</v>
      </c>
      <c r="I231" s="24">
        <v>1350.5</v>
      </c>
      <c r="J231" s="24">
        <v>300</v>
      </c>
      <c r="K231" s="24">
        <v>0</v>
      </c>
      <c r="L231" s="23" t="s">
        <v>479</v>
      </c>
      <c r="M231" s="14">
        <f t="shared" si="15"/>
        <v>0</v>
      </c>
      <c r="N231" s="14">
        <f t="shared" si="16"/>
        <v>1650.5</v>
      </c>
      <c r="O231" s="14">
        <f t="shared" si="17"/>
        <v>1668.5</v>
      </c>
      <c r="P231" s="34">
        <f t="shared" si="18"/>
        <v>18</v>
      </c>
      <c r="Q231" s="14">
        <f t="shared" si="19"/>
        <v>1650.5</v>
      </c>
      <c r="R231" s="14" t="s">
        <v>29</v>
      </c>
      <c r="S231" s="13" t="s">
        <v>30</v>
      </c>
      <c r="T231" t="s">
        <v>875</v>
      </c>
      <c r="U231" t="s">
        <v>568</v>
      </c>
      <c r="V231" t="s">
        <v>564</v>
      </c>
    </row>
    <row r="232" spans="1:22" x14ac:dyDescent="0.25">
      <c r="A232" s="23">
        <v>231</v>
      </c>
      <c r="B232" s="25" t="s">
        <v>102</v>
      </c>
      <c r="C232" s="42" t="s">
        <v>115</v>
      </c>
      <c r="D232" s="23" t="s">
        <v>23</v>
      </c>
      <c r="E232" s="23" t="s">
        <v>25</v>
      </c>
      <c r="F232" s="23" t="s">
        <v>358</v>
      </c>
      <c r="G232" s="23" t="s">
        <v>26</v>
      </c>
      <c r="H232" s="23" t="s">
        <v>34</v>
      </c>
      <c r="I232" s="24">
        <v>0</v>
      </c>
      <c r="J232" s="24">
        <v>100</v>
      </c>
      <c r="K232" s="24">
        <v>0</v>
      </c>
      <c r="L232" s="23"/>
      <c r="M232" s="14">
        <f t="shared" si="15"/>
        <v>0</v>
      </c>
      <c r="N232" s="14">
        <f t="shared" si="16"/>
        <v>100</v>
      </c>
      <c r="O232" s="14">
        <f t="shared" si="17"/>
        <v>106</v>
      </c>
      <c r="P232" s="34">
        <f t="shared" si="18"/>
        <v>6</v>
      </c>
      <c r="Q232" s="14">
        <f t="shared" si="19"/>
        <v>100</v>
      </c>
      <c r="R232" s="14" t="s">
        <v>29</v>
      </c>
      <c r="S232" s="13" t="s">
        <v>30</v>
      </c>
      <c r="T232" t="s">
        <v>876</v>
      </c>
      <c r="U232" t="s">
        <v>612</v>
      </c>
      <c r="V232" t="s">
        <v>564</v>
      </c>
    </row>
    <row r="233" spans="1:22" x14ac:dyDescent="0.25">
      <c r="A233" s="23">
        <v>232</v>
      </c>
      <c r="B233" s="25" t="s">
        <v>523</v>
      </c>
      <c r="C233" s="42" t="s">
        <v>737</v>
      </c>
      <c r="D233" s="23" t="s">
        <v>23</v>
      </c>
      <c r="E233" s="23" t="s">
        <v>25</v>
      </c>
      <c r="F233" s="23" t="s">
        <v>46</v>
      </c>
      <c r="G233" s="23" t="s">
        <v>26</v>
      </c>
      <c r="H233" s="23" t="s">
        <v>34</v>
      </c>
      <c r="I233" s="24">
        <v>1350.5</v>
      </c>
      <c r="J233" s="24">
        <v>300</v>
      </c>
      <c r="K233" s="24">
        <v>0</v>
      </c>
      <c r="L233" s="23" t="s">
        <v>479</v>
      </c>
      <c r="M233" s="14">
        <f t="shared" si="15"/>
        <v>0</v>
      </c>
      <c r="N233" s="14">
        <f t="shared" si="16"/>
        <v>1650.5</v>
      </c>
      <c r="O233" s="14">
        <f t="shared" si="17"/>
        <v>1668.5</v>
      </c>
      <c r="P233" s="34">
        <f t="shared" si="18"/>
        <v>18</v>
      </c>
      <c r="Q233" s="14">
        <f t="shared" si="19"/>
        <v>1650.5</v>
      </c>
      <c r="R233" s="14" t="s">
        <v>29</v>
      </c>
      <c r="S233" s="13" t="s">
        <v>30</v>
      </c>
      <c r="T233" t="s">
        <v>877</v>
      </c>
      <c r="U233" t="s">
        <v>568</v>
      </c>
      <c r="V233" t="s">
        <v>564</v>
      </c>
    </row>
    <row r="234" spans="1:22" x14ac:dyDescent="0.25">
      <c r="A234" s="23">
        <v>233</v>
      </c>
      <c r="B234" s="31" t="s">
        <v>524</v>
      </c>
      <c r="C234" s="42" t="s">
        <v>525</v>
      </c>
      <c r="D234" s="23" t="s">
        <v>23</v>
      </c>
      <c r="E234" s="23" t="s">
        <v>58</v>
      </c>
      <c r="F234" s="23" t="s">
        <v>46</v>
      </c>
      <c r="G234" s="23" t="s">
        <v>26</v>
      </c>
      <c r="H234" s="23" t="s">
        <v>34</v>
      </c>
      <c r="I234" s="24">
        <v>1350.5</v>
      </c>
      <c r="J234" s="24">
        <v>300</v>
      </c>
      <c r="K234" s="24">
        <v>1300</v>
      </c>
      <c r="L234" s="23" t="s">
        <v>51</v>
      </c>
      <c r="M234" s="14">
        <f t="shared" si="15"/>
        <v>1378</v>
      </c>
      <c r="N234" s="14">
        <f t="shared" si="16"/>
        <v>3028.5</v>
      </c>
      <c r="O234" s="14">
        <f t="shared" si="17"/>
        <v>3129.18</v>
      </c>
      <c r="P234" s="34">
        <f t="shared" si="18"/>
        <v>100.68</v>
      </c>
      <c r="Q234" s="14">
        <f t="shared" si="19"/>
        <v>3028.5</v>
      </c>
      <c r="R234" s="14" t="s">
        <v>29</v>
      </c>
      <c r="S234" s="13" t="s">
        <v>30</v>
      </c>
      <c r="T234" t="s">
        <v>878</v>
      </c>
      <c r="U234" t="s">
        <v>595</v>
      </c>
      <c r="V234" t="s">
        <v>564</v>
      </c>
    </row>
    <row r="235" spans="1:22" x14ac:dyDescent="0.25">
      <c r="A235" s="23">
        <v>234</v>
      </c>
      <c r="B235" s="25" t="s">
        <v>526</v>
      </c>
      <c r="C235" s="42" t="s">
        <v>527</v>
      </c>
      <c r="D235" s="23" t="s">
        <v>23</v>
      </c>
      <c r="E235" s="23" t="s">
        <v>25</v>
      </c>
      <c r="F235" s="23" t="s">
        <v>46</v>
      </c>
      <c r="G235" s="23" t="s">
        <v>26</v>
      </c>
      <c r="H235" s="23" t="s">
        <v>34</v>
      </c>
      <c r="I235" s="24">
        <v>1350.5</v>
      </c>
      <c r="J235" s="24">
        <v>300</v>
      </c>
      <c r="K235" s="24">
        <v>0</v>
      </c>
      <c r="L235" s="23" t="s">
        <v>479</v>
      </c>
      <c r="M235" s="14">
        <f t="shared" si="15"/>
        <v>0</v>
      </c>
      <c r="N235" s="14">
        <f t="shared" si="16"/>
        <v>1650.5</v>
      </c>
      <c r="O235" s="14">
        <f t="shared" si="17"/>
        <v>1668.5</v>
      </c>
      <c r="P235" s="34">
        <f t="shared" si="18"/>
        <v>18</v>
      </c>
      <c r="Q235" s="14">
        <f t="shared" si="19"/>
        <v>1650.5</v>
      </c>
      <c r="R235" s="14" t="s">
        <v>29</v>
      </c>
      <c r="S235" s="13" t="s">
        <v>30</v>
      </c>
      <c r="T235" t="s">
        <v>879</v>
      </c>
      <c r="U235" t="s">
        <v>586</v>
      </c>
      <c r="V235" t="s">
        <v>564</v>
      </c>
    </row>
    <row r="236" spans="1:22" x14ac:dyDescent="0.25">
      <c r="A236" s="23">
        <v>235</v>
      </c>
      <c r="B236" s="25" t="s">
        <v>528</v>
      </c>
      <c r="C236" s="42" t="s">
        <v>529</v>
      </c>
      <c r="D236" s="23" t="s">
        <v>23</v>
      </c>
      <c r="E236" s="23" t="s">
        <v>58</v>
      </c>
      <c r="F236" s="23" t="s">
        <v>46</v>
      </c>
      <c r="G236" s="23" t="s">
        <v>26</v>
      </c>
      <c r="H236" s="23" t="s">
        <v>34</v>
      </c>
      <c r="I236" s="24">
        <v>1350.5</v>
      </c>
      <c r="J236" s="24">
        <v>300</v>
      </c>
      <c r="K236" s="24">
        <v>0</v>
      </c>
      <c r="L236" s="23" t="s">
        <v>479</v>
      </c>
      <c r="M236" s="14">
        <f t="shared" si="15"/>
        <v>0</v>
      </c>
      <c r="N236" s="14">
        <f t="shared" si="16"/>
        <v>1650.5</v>
      </c>
      <c r="O236" s="14">
        <f t="shared" si="17"/>
        <v>1668.5</v>
      </c>
      <c r="P236" s="34">
        <f t="shared" si="18"/>
        <v>18</v>
      </c>
      <c r="Q236" s="14">
        <f t="shared" si="19"/>
        <v>1650.5</v>
      </c>
      <c r="R236" s="14" t="s">
        <v>29</v>
      </c>
      <c r="S236" s="13" t="s">
        <v>30</v>
      </c>
      <c r="T236" t="s">
        <v>880</v>
      </c>
      <c r="U236" t="s">
        <v>595</v>
      </c>
      <c r="V236" t="s">
        <v>564</v>
      </c>
    </row>
    <row r="237" spans="1:22" x14ac:dyDescent="0.25">
      <c r="A237" s="23">
        <v>236</v>
      </c>
      <c r="B237" s="25" t="s">
        <v>530</v>
      </c>
      <c r="C237" s="42" t="s">
        <v>531</v>
      </c>
      <c r="D237" s="23" t="s">
        <v>23</v>
      </c>
      <c r="E237" s="23" t="s">
        <v>58</v>
      </c>
      <c r="F237" s="23" t="s">
        <v>46</v>
      </c>
      <c r="G237" s="23" t="s">
        <v>26</v>
      </c>
      <c r="H237" s="23" t="s">
        <v>34</v>
      </c>
      <c r="I237" s="24">
        <v>1350.5</v>
      </c>
      <c r="J237" s="24">
        <v>300</v>
      </c>
      <c r="K237" s="24">
        <v>0</v>
      </c>
      <c r="L237" s="23" t="s">
        <v>479</v>
      </c>
      <c r="M237" s="14">
        <f t="shared" si="15"/>
        <v>0</v>
      </c>
      <c r="N237" s="14">
        <f t="shared" si="16"/>
        <v>1650.5</v>
      </c>
      <c r="O237" s="14">
        <f t="shared" si="17"/>
        <v>1668.5</v>
      </c>
      <c r="P237" s="34">
        <f t="shared" si="18"/>
        <v>18</v>
      </c>
      <c r="Q237" s="14">
        <f t="shared" si="19"/>
        <v>1650.5</v>
      </c>
      <c r="R237" s="14" t="s">
        <v>29</v>
      </c>
      <c r="S237" s="13" t="s">
        <v>30</v>
      </c>
      <c r="T237" t="s">
        <v>881</v>
      </c>
      <c r="U237" t="s">
        <v>595</v>
      </c>
      <c r="V237" t="s">
        <v>564</v>
      </c>
    </row>
    <row r="238" spans="1:22" x14ac:dyDescent="0.25">
      <c r="A238" s="23">
        <v>237</v>
      </c>
      <c r="B238" s="31" t="s">
        <v>532</v>
      </c>
      <c r="C238" s="42" t="s">
        <v>533</v>
      </c>
      <c r="D238" s="23" t="s">
        <v>23</v>
      </c>
      <c r="E238" s="23" t="s">
        <v>58</v>
      </c>
      <c r="F238" s="23" t="s">
        <v>46</v>
      </c>
      <c r="G238" s="23" t="s">
        <v>26</v>
      </c>
      <c r="H238" s="23" t="s">
        <v>34</v>
      </c>
      <c r="I238" s="24">
        <v>0</v>
      </c>
      <c r="J238" s="24">
        <v>300</v>
      </c>
      <c r="K238" s="24">
        <v>1300</v>
      </c>
      <c r="L238" s="23" t="s">
        <v>51</v>
      </c>
      <c r="M238" s="14">
        <f t="shared" si="15"/>
        <v>1378</v>
      </c>
      <c r="N238" s="14">
        <f t="shared" si="16"/>
        <v>1678</v>
      </c>
      <c r="O238" s="14">
        <f t="shared" si="17"/>
        <v>1778.68</v>
      </c>
      <c r="P238" s="34">
        <f t="shared" si="18"/>
        <v>100.68</v>
      </c>
      <c r="Q238" s="14">
        <f t="shared" si="19"/>
        <v>1678</v>
      </c>
      <c r="R238" s="14" t="s">
        <v>29</v>
      </c>
      <c r="S238" s="13" t="s">
        <v>30</v>
      </c>
      <c r="T238" t="s">
        <v>882</v>
      </c>
      <c r="U238" t="s">
        <v>595</v>
      </c>
      <c r="V238" t="s">
        <v>564</v>
      </c>
    </row>
    <row r="239" spans="1:22" x14ac:dyDescent="0.25">
      <c r="A239" s="23">
        <v>238</v>
      </c>
      <c r="B239" s="25" t="s">
        <v>534</v>
      </c>
      <c r="C239" s="42" t="s">
        <v>535</v>
      </c>
      <c r="D239" s="23" t="s">
        <v>23</v>
      </c>
      <c r="E239" s="23" t="s">
        <v>44</v>
      </c>
      <c r="F239" s="23" t="s">
        <v>46</v>
      </c>
      <c r="G239" s="23" t="s">
        <v>26</v>
      </c>
      <c r="H239" s="23" t="s">
        <v>34</v>
      </c>
      <c r="I239" s="24">
        <v>1350.5</v>
      </c>
      <c r="J239" s="24">
        <v>300</v>
      </c>
      <c r="K239" s="24">
        <v>0</v>
      </c>
      <c r="L239" s="23" t="s">
        <v>479</v>
      </c>
      <c r="M239" s="14">
        <f t="shared" si="15"/>
        <v>0</v>
      </c>
      <c r="N239" s="14">
        <f t="shared" si="16"/>
        <v>1650.5</v>
      </c>
      <c r="O239" s="14">
        <f t="shared" si="17"/>
        <v>1668.5</v>
      </c>
      <c r="P239" s="34">
        <f t="shared" si="18"/>
        <v>18</v>
      </c>
      <c r="Q239" s="14">
        <f t="shared" si="19"/>
        <v>1650.5</v>
      </c>
      <c r="R239" s="14" t="s">
        <v>29</v>
      </c>
      <c r="S239" s="13" t="s">
        <v>30</v>
      </c>
      <c r="T239" t="s">
        <v>883</v>
      </c>
      <c r="U239" t="s">
        <v>645</v>
      </c>
      <c r="V239" t="s">
        <v>564</v>
      </c>
    </row>
    <row r="240" spans="1:22" x14ac:dyDescent="0.25">
      <c r="A240" s="23">
        <v>239</v>
      </c>
      <c r="B240" s="25" t="s">
        <v>536</v>
      </c>
      <c r="C240" s="42" t="s">
        <v>537</v>
      </c>
      <c r="D240" s="23" t="s">
        <v>23</v>
      </c>
      <c r="E240" s="23" t="s">
        <v>58</v>
      </c>
      <c r="F240" s="23" t="s">
        <v>46</v>
      </c>
      <c r="G240" s="23" t="s">
        <v>26</v>
      </c>
      <c r="H240" s="23" t="s">
        <v>34</v>
      </c>
      <c r="I240" s="24">
        <v>1350.5</v>
      </c>
      <c r="J240" s="24">
        <v>300</v>
      </c>
      <c r="K240" s="24">
        <v>0</v>
      </c>
      <c r="L240" s="23" t="s">
        <v>479</v>
      </c>
      <c r="M240" s="14">
        <f t="shared" si="15"/>
        <v>0</v>
      </c>
      <c r="N240" s="14">
        <f t="shared" si="16"/>
        <v>1650.5</v>
      </c>
      <c r="O240" s="14">
        <f t="shared" si="17"/>
        <v>1668.5</v>
      </c>
      <c r="P240" s="34">
        <f t="shared" si="18"/>
        <v>18</v>
      </c>
      <c r="Q240" s="14">
        <f t="shared" si="19"/>
        <v>1650.5</v>
      </c>
      <c r="R240" s="14" t="s">
        <v>29</v>
      </c>
      <c r="S240" s="13" t="s">
        <v>30</v>
      </c>
      <c r="T240" t="s">
        <v>884</v>
      </c>
      <c r="U240" t="s">
        <v>570</v>
      </c>
      <c r="V240" t="s">
        <v>564</v>
      </c>
    </row>
    <row r="241" spans="1:22" x14ac:dyDescent="0.25">
      <c r="A241" s="23">
        <v>240</v>
      </c>
      <c r="B241" s="25" t="s">
        <v>101</v>
      </c>
      <c r="C241" s="42" t="s">
        <v>538</v>
      </c>
      <c r="D241" s="23" t="s">
        <v>23</v>
      </c>
      <c r="E241" s="23" t="s">
        <v>58</v>
      </c>
      <c r="F241" s="23" t="s">
        <v>46</v>
      </c>
      <c r="G241" s="23" t="s">
        <v>26</v>
      </c>
      <c r="H241" s="23" t="s">
        <v>34</v>
      </c>
      <c r="I241" s="24">
        <v>1350.5</v>
      </c>
      <c r="J241" s="24">
        <v>300</v>
      </c>
      <c r="K241" s="24">
        <v>0</v>
      </c>
      <c r="L241" s="23" t="s">
        <v>479</v>
      </c>
      <c r="M241" s="14">
        <f t="shared" si="15"/>
        <v>0</v>
      </c>
      <c r="N241" s="14">
        <f t="shared" si="16"/>
        <v>1650.5</v>
      </c>
      <c r="O241" s="14">
        <f t="shared" si="17"/>
        <v>1668.5</v>
      </c>
      <c r="P241" s="34">
        <f t="shared" si="18"/>
        <v>18</v>
      </c>
      <c r="Q241" s="14">
        <f t="shared" si="19"/>
        <v>1650.5</v>
      </c>
      <c r="R241" s="14" t="s">
        <v>29</v>
      </c>
      <c r="S241" s="13" t="s">
        <v>30</v>
      </c>
      <c r="T241" t="s">
        <v>885</v>
      </c>
      <c r="U241" t="s">
        <v>595</v>
      </c>
      <c r="V241" t="s">
        <v>564</v>
      </c>
    </row>
    <row r="242" spans="1:22" x14ac:dyDescent="0.25">
      <c r="A242" s="23">
        <v>241</v>
      </c>
      <c r="B242" s="25" t="s">
        <v>539</v>
      </c>
      <c r="C242" s="42" t="s">
        <v>540</v>
      </c>
      <c r="D242" s="23" t="s">
        <v>23</v>
      </c>
      <c r="E242" s="23" t="s">
        <v>58</v>
      </c>
      <c r="F242" s="23" t="s">
        <v>46</v>
      </c>
      <c r="G242" s="23" t="s">
        <v>26</v>
      </c>
      <c r="H242" s="23" t="s">
        <v>34</v>
      </c>
      <c r="I242" s="24">
        <v>1350.5</v>
      </c>
      <c r="J242" s="24">
        <v>300</v>
      </c>
      <c r="K242" s="24">
        <v>0</v>
      </c>
      <c r="L242" s="23" t="s">
        <v>479</v>
      </c>
      <c r="M242" s="14">
        <f t="shared" si="15"/>
        <v>0</v>
      </c>
      <c r="N242" s="14">
        <f t="shared" si="16"/>
        <v>1650.5</v>
      </c>
      <c r="O242" s="14">
        <f t="shared" si="17"/>
        <v>1668.5</v>
      </c>
      <c r="P242" s="34">
        <f t="shared" si="18"/>
        <v>18</v>
      </c>
      <c r="Q242" s="14">
        <f t="shared" si="19"/>
        <v>1650.5</v>
      </c>
      <c r="R242" s="14" t="s">
        <v>29</v>
      </c>
      <c r="S242" s="13" t="s">
        <v>30</v>
      </c>
      <c r="T242" t="s">
        <v>886</v>
      </c>
      <c r="U242" t="s">
        <v>595</v>
      </c>
      <c r="V242" t="s">
        <v>564</v>
      </c>
    </row>
    <row r="243" spans="1:22" x14ac:dyDescent="0.25">
      <c r="A243" s="23">
        <v>242</v>
      </c>
      <c r="B243" s="25" t="s">
        <v>107</v>
      </c>
      <c r="C243" s="42" t="s">
        <v>108</v>
      </c>
      <c r="D243" s="23" t="s">
        <v>23</v>
      </c>
      <c r="E243" s="23" t="s">
        <v>58</v>
      </c>
      <c r="F243" s="23" t="s">
        <v>358</v>
      </c>
      <c r="G243" s="23" t="s">
        <v>26</v>
      </c>
      <c r="H243" s="23" t="s">
        <v>34</v>
      </c>
      <c r="I243" s="24">
        <v>0</v>
      </c>
      <c r="J243" s="24">
        <v>100</v>
      </c>
      <c r="K243" s="24">
        <v>40</v>
      </c>
      <c r="L243" s="23" t="s">
        <v>541</v>
      </c>
      <c r="M243" s="14">
        <f t="shared" si="15"/>
        <v>42.4</v>
      </c>
      <c r="N243" s="14">
        <f t="shared" si="16"/>
        <v>142.4</v>
      </c>
      <c r="O243" s="14">
        <f t="shared" si="17"/>
        <v>150.94</v>
      </c>
      <c r="P243" s="34">
        <f t="shared" si="18"/>
        <v>8.5399999999999991</v>
      </c>
      <c r="Q243" s="14">
        <f t="shared" si="19"/>
        <v>142.4</v>
      </c>
      <c r="R243" s="14" t="s">
        <v>29</v>
      </c>
      <c r="S243" s="13" t="s">
        <v>30</v>
      </c>
      <c r="T243" t="s">
        <v>887</v>
      </c>
      <c r="U243" t="s">
        <v>563</v>
      </c>
      <c r="V243" t="s">
        <v>564</v>
      </c>
    </row>
    <row r="244" spans="1:22" x14ac:dyDescent="0.25">
      <c r="A244" s="23">
        <v>243</v>
      </c>
      <c r="B244" s="25" t="s">
        <v>313</v>
      </c>
      <c r="C244" s="42" t="s">
        <v>314</v>
      </c>
      <c r="D244" s="23" t="s">
        <v>23</v>
      </c>
      <c r="E244" s="23" t="s">
        <v>376</v>
      </c>
      <c r="F244" s="23" t="s">
        <v>90</v>
      </c>
      <c r="G244" s="23" t="s">
        <v>26</v>
      </c>
      <c r="H244" s="23" t="s">
        <v>34</v>
      </c>
      <c r="I244" s="24">
        <v>0</v>
      </c>
      <c r="J244" s="24">
        <v>0</v>
      </c>
      <c r="K244" s="24">
        <v>53</v>
      </c>
      <c r="L244" s="23" t="s">
        <v>542</v>
      </c>
      <c r="M244" s="14">
        <f t="shared" si="15"/>
        <v>56.18</v>
      </c>
      <c r="N244" s="14">
        <f t="shared" si="16"/>
        <v>56.18</v>
      </c>
      <c r="O244" s="14">
        <f t="shared" si="17"/>
        <v>59.55</v>
      </c>
      <c r="P244" s="34">
        <f t="shared" si="18"/>
        <v>3.37</v>
      </c>
      <c r="Q244" s="14">
        <f t="shared" si="19"/>
        <v>56.18</v>
      </c>
      <c r="R244" s="14" t="s">
        <v>29</v>
      </c>
      <c r="S244" s="13" t="s">
        <v>30</v>
      </c>
      <c r="T244" t="s">
        <v>678</v>
      </c>
      <c r="U244" t="s">
        <v>679</v>
      </c>
      <c r="V244" t="s">
        <v>564</v>
      </c>
    </row>
    <row r="245" spans="1:22" x14ac:dyDescent="0.25">
      <c r="A245" s="23">
        <v>244</v>
      </c>
      <c r="B245" s="25" t="s">
        <v>543</v>
      </c>
      <c r="C245" s="42" t="s">
        <v>738</v>
      </c>
      <c r="D245" s="23" t="s">
        <v>23</v>
      </c>
      <c r="E245" s="23" t="s">
        <v>494</v>
      </c>
      <c r="F245" s="23" t="s">
        <v>32</v>
      </c>
      <c r="G245" s="23" t="s">
        <v>26</v>
      </c>
      <c r="H245" s="23" t="s">
        <v>34</v>
      </c>
      <c r="I245" s="24">
        <v>280</v>
      </c>
      <c r="J245" s="24">
        <v>200</v>
      </c>
      <c r="K245" s="24">
        <v>30</v>
      </c>
      <c r="L245" s="23" t="s">
        <v>544</v>
      </c>
      <c r="M245" s="14">
        <f t="shared" si="15"/>
        <v>31.8</v>
      </c>
      <c r="N245" s="14">
        <f t="shared" si="16"/>
        <v>511.8</v>
      </c>
      <c r="O245" s="14">
        <f t="shared" si="17"/>
        <v>525.71</v>
      </c>
      <c r="P245" s="34">
        <f t="shared" si="18"/>
        <v>13.91</v>
      </c>
      <c r="Q245" s="14">
        <f t="shared" si="19"/>
        <v>511.8</v>
      </c>
      <c r="R245" s="14" t="s">
        <v>29</v>
      </c>
      <c r="S245" s="13" t="s">
        <v>30</v>
      </c>
      <c r="T245" t="s">
        <v>888</v>
      </c>
      <c r="U245" t="s">
        <v>589</v>
      </c>
      <c r="V245" t="s">
        <v>751</v>
      </c>
    </row>
    <row r="246" spans="1:22" x14ac:dyDescent="0.25">
      <c r="A246" s="23">
        <v>245</v>
      </c>
      <c r="B246" s="25" t="s">
        <v>545</v>
      </c>
      <c r="C246" s="42" t="s">
        <v>546</v>
      </c>
      <c r="D246" s="23" t="s">
        <v>23</v>
      </c>
      <c r="E246" s="23" t="s">
        <v>25</v>
      </c>
      <c r="F246" s="23" t="s">
        <v>46</v>
      </c>
      <c r="G246" s="23" t="s">
        <v>26</v>
      </c>
      <c r="H246" s="23" t="s">
        <v>34</v>
      </c>
      <c r="I246" s="24">
        <v>1350.5</v>
      </c>
      <c r="J246" s="24">
        <v>300</v>
      </c>
      <c r="K246" s="24">
        <v>0</v>
      </c>
      <c r="L246" s="23" t="s">
        <v>479</v>
      </c>
      <c r="M246" s="14">
        <f t="shared" si="15"/>
        <v>0</v>
      </c>
      <c r="N246" s="14">
        <f t="shared" si="16"/>
        <v>1650.5</v>
      </c>
      <c r="O246" s="14">
        <f t="shared" si="17"/>
        <v>1668.5</v>
      </c>
      <c r="P246" s="34">
        <f t="shared" si="18"/>
        <v>18</v>
      </c>
      <c r="Q246" s="14">
        <f t="shared" si="19"/>
        <v>1650.5</v>
      </c>
      <c r="R246" s="14" t="s">
        <v>29</v>
      </c>
      <c r="S246" s="13" t="s">
        <v>30</v>
      </c>
      <c r="T246" t="s">
        <v>889</v>
      </c>
      <c r="U246" t="s">
        <v>612</v>
      </c>
      <c r="V246" t="s">
        <v>564</v>
      </c>
    </row>
    <row r="247" spans="1:22" x14ac:dyDescent="0.25">
      <c r="A247" s="23">
        <v>246</v>
      </c>
      <c r="B247" s="25" t="s">
        <v>547</v>
      </c>
      <c r="C247" s="42" t="s">
        <v>548</v>
      </c>
      <c r="D247" s="23" t="s">
        <v>23</v>
      </c>
      <c r="E247" s="23" t="s">
        <v>58</v>
      </c>
      <c r="F247" s="23" t="s">
        <v>46</v>
      </c>
      <c r="G247" s="23" t="s">
        <v>26</v>
      </c>
      <c r="H247" s="23" t="s">
        <v>34</v>
      </c>
      <c r="I247" s="24">
        <v>1350.5</v>
      </c>
      <c r="J247" s="24">
        <v>300</v>
      </c>
      <c r="K247" s="24">
        <v>0</v>
      </c>
      <c r="L247" s="23" t="s">
        <v>479</v>
      </c>
      <c r="M247" s="14">
        <f t="shared" si="15"/>
        <v>0</v>
      </c>
      <c r="N247" s="14">
        <f t="shared" si="16"/>
        <v>1650.5</v>
      </c>
      <c r="O247" s="14">
        <f t="shared" si="17"/>
        <v>1668.5</v>
      </c>
      <c r="P247" s="34">
        <f t="shared" si="18"/>
        <v>18</v>
      </c>
      <c r="Q247" s="14">
        <f t="shared" si="19"/>
        <v>1650.5</v>
      </c>
      <c r="R247" s="14" t="s">
        <v>29</v>
      </c>
      <c r="S247" s="13" t="s">
        <v>30</v>
      </c>
      <c r="T247" t="s">
        <v>890</v>
      </c>
      <c r="U247" t="s">
        <v>586</v>
      </c>
      <c r="V247" t="s">
        <v>564</v>
      </c>
    </row>
    <row r="248" spans="1:22" x14ac:dyDescent="0.25">
      <c r="A248" s="23">
        <v>247</v>
      </c>
      <c r="B248" s="25" t="s">
        <v>549</v>
      </c>
      <c r="C248" s="42" t="s">
        <v>550</v>
      </c>
      <c r="D248" s="23" t="s">
        <v>23</v>
      </c>
      <c r="E248" s="23" t="s">
        <v>25</v>
      </c>
      <c r="F248" s="23" t="s">
        <v>46</v>
      </c>
      <c r="G248" s="23" t="s">
        <v>26</v>
      </c>
      <c r="H248" s="23" t="s">
        <v>34</v>
      </c>
      <c r="I248" s="24">
        <v>1350.5</v>
      </c>
      <c r="J248" s="24">
        <v>300</v>
      </c>
      <c r="K248" s="24">
        <v>0</v>
      </c>
      <c r="L248" s="23" t="s">
        <v>479</v>
      </c>
      <c r="M248" s="14">
        <f t="shared" si="15"/>
        <v>0</v>
      </c>
      <c r="N248" s="14">
        <f t="shared" si="16"/>
        <v>1650.5</v>
      </c>
      <c r="O248" s="14">
        <f t="shared" si="17"/>
        <v>1668.5</v>
      </c>
      <c r="P248" s="34">
        <f t="shared" si="18"/>
        <v>18</v>
      </c>
      <c r="Q248" s="14">
        <f t="shared" si="19"/>
        <v>1650.5</v>
      </c>
      <c r="R248" s="14" t="s">
        <v>29</v>
      </c>
      <c r="S248" s="13" t="s">
        <v>30</v>
      </c>
      <c r="T248" t="s">
        <v>891</v>
      </c>
      <c r="U248" t="s">
        <v>570</v>
      </c>
      <c r="V248" t="s">
        <v>564</v>
      </c>
    </row>
    <row r="249" spans="1:22" x14ac:dyDescent="0.25">
      <c r="A249" s="23">
        <v>248</v>
      </c>
      <c r="B249" s="25" t="s">
        <v>551</v>
      </c>
      <c r="C249" s="42" t="s">
        <v>552</v>
      </c>
      <c r="D249" s="23" t="s">
        <v>23</v>
      </c>
      <c r="E249" s="23" t="s">
        <v>58</v>
      </c>
      <c r="F249" s="23" t="s">
        <v>46</v>
      </c>
      <c r="G249" s="23" t="s">
        <v>26</v>
      </c>
      <c r="H249" s="23" t="s">
        <v>34</v>
      </c>
      <c r="I249" s="24">
        <v>1350.5</v>
      </c>
      <c r="J249" s="24">
        <v>300</v>
      </c>
      <c r="K249" s="24">
        <v>0</v>
      </c>
      <c r="L249" s="23" t="s">
        <v>479</v>
      </c>
      <c r="M249" s="14">
        <f t="shared" si="15"/>
        <v>0</v>
      </c>
      <c r="N249" s="14">
        <f t="shared" si="16"/>
        <v>1650.5</v>
      </c>
      <c r="O249" s="14">
        <f t="shared" si="17"/>
        <v>1668.5</v>
      </c>
      <c r="P249" s="34">
        <f t="shared" si="18"/>
        <v>18</v>
      </c>
      <c r="Q249" s="14">
        <f t="shared" si="19"/>
        <v>1650.5</v>
      </c>
      <c r="R249" s="14" t="s">
        <v>29</v>
      </c>
      <c r="S249" s="13" t="s">
        <v>30</v>
      </c>
      <c r="T249" t="s">
        <v>892</v>
      </c>
      <c r="U249" t="s">
        <v>595</v>
      </c>
      <c r="V249" t="s">
        <v>564</v>
      </c>
    </row>
    <row r="250" spans="1:22" x14ac:dyDescent="0.25">
      <c r="A250" s="23">
        <v>249</v>
      </c>
      <c r="B250" s="25" t="s">
        <v>296</v>
      </c>
      <c r="C250" s="42" t="s">
        <v>553</v>
      </c>
      <c r="D250" s="23" t="s">
        <v>23</v>
      </c>
      <c r="E250" s="23" t="s">
        <v>58</v>
      </c>
      <c r="F250" s="23" t="s">
        <v>46</v>
      </c>
      <c r="G250" s="23" t="s">
        <v>26</v>
      </c>
      <c r="H250" s="23" t="s">
        <v>34</v>
      </c>
      <c r="I250" s="24">
        <v>1350.5</v>
      </c>
      <c r="J250" s="24">
        <v>300</v>
      </c>
      <c r="K250" s="24">
        <v>0</v>
      </c>
      <c r="L250" s="23" t="s">
        <v>479</v>
      </c>
      <c r="M250" s="14">
        <f t="shared" si="15"/>
        <v>0</v>
      </c>
      <c r="N250" s="14">
        <f t="shared" si="16"/>
        <v>1650.5</v>
      </c>
      <c r="O250" s="14">
        <f t="shared" si="17"/>
        <v>1668.5</v>
      </c>
      <c r="P250" s="34">
        <f t="shared" si="18"/>
        <v>18</v>
      </c>
      <c r="Q250" s="14">
        <f t="shared" si="19"/>
        <v>1650.5</v>
      </c>
      <c r="R250" s="14" t="s">
        <v>29</v>
      </c>
      <c r="S250" s="13" t="s">
        <v>30</v>
      </c>
      <c r="T250" t="s">
        <v>893</v>
      </c>
      <c r="U250" t="s">
        <v>595</v>
      </c>
      <c r="V250" t="s">
        <v>564</v>
      </c>
    </row>
    <row r="251" spans="1:22" x14ac:dyDescent="0.25">
      <c r="A251" s="23">
        <v>250</v>
      </c>
      <c r="B251" s="25" t="s">
        <v>94</v>
      </c>
      <c r="C251" s="42" t="s">
        <v>554</v>
      </c>
      <c r="D251" s="23" t="s">
        <v>23</v>
      </c>
      <c r="E251" s="23" t="s">
        <v>58</v>
      </c>
      <c r="F251" s="23" t="s">
        <v>46</v>
      </c>
      <c r="G251" s="23" t="s">
        <v>26</v>
      </c>
      <c r="H251" s="23" t="s">
        <v>34</v>
      </c>
      <c r="I251" s="24">
        <v>1350.5</v>
      </c>
      <c r="J251" s="24">
        <v>300</v>
      </c>
      <c r="K251" s="24">
        <v>0</v>
      </c>
      <c r="L251" s="23" t="s">
        <v>479</v>
      </c>
      <c r="M251" s="14">
        <f t="shared" si="15"/>
        <v>0</v>
      </c>
      <c r="N251" s="14">
        <f t="shared" si="16"/>
        <v>1650.5</v>
      </c>
      <c r="O251" s="14">
        <f t="shared" si="17"/>
        <v>1668.5</v>
      </c>
      <c r="P251" s="34">
        <f t="shared" si="18"/>
        <v>18</v>
      </c>
      <c r="Q251" s="14">
        <f t="shared" si="19"/>
        <v>1650.5</v>
      </c>
      <c r="R251" s="14" t="s">
        <v>29</v>
      </c>
      <c r="S251" s="13" t="s">
        <v>30</v>
      </c>
      <c r="T251" t="s">
        <v>894</v>
      </c>
      <c r="U251" t="s">
        <v>595</v>
      </c>
      <c r="V251" t="s">
        <v>564</v>
      </c>
    </row>
    <row r="252" spans="1:22" x14ac:dyDescent="0.25">
      <c r="A252" s="23">
        <v>251</v>
      </c>
      <c r="B252" s="25" t="s">
        <v>555</v>
      </c>
      <c r="C252" s="42" t="s">
        <v>556</v>
      </c>
      <c r="D252" s="23" t="s">
        <v>23</v>
      </c>
      <c r="E252" s="23" t="s">
        <v>25</v>
      </c>
      <c r="F252" s="23" t="s">
        <v>46</v>
      </c>
      <c r="G252" s="23" t="s">
        <v>26</v>
      </c>
      <c r="H252" s="23" t="s">
        <v>34</v>
      </c>
      <c r="I252" s="24">
        <v>1350.5</v>
      </c>
      <c r="J252" s="24">
        <v>300</v>
      </c>
      <c r="K252" s="24">
        <v>0</v>
      </c>
      <c r="L252" s="23" t="s">
        <v>479</v>
      </c>
      <c r="M252" s="14">
        <f t="shared" si="15"/>
        <v>0</v>
      </c>
      <c r="N252" s="14">
        <f t="shared" si="16"/>
        <v>1650.5</v>
      </c>
      <c r="O252" s="14">
        <f t="shared" si="17"/>
        <v>1668.5</v>
      </c>
      <c r="P252" s="34">
        <f t="shared" si="18"/>
        <v>18</v>
      </c>
      <c r="Q252" s="14">
        <f t="shared" si="19"/>
        <v>1650.5</v>
      </c>
      <c r="R252" s="14" t="s">
        <v>29</v>
      </c>
      <c r="S252" s="13" t="s">
        <v>30</v>
      </c>
      <c r="T252" t="s">
        <v>895</v>
      </c>
      <c r="U252" t="s">
        <v>693</v>
      </c>
      <c r="V252" t="s">
        <v>564</v>
      </c>
    </row>
    <row r="253" spans="1:22" x14ac:dyDescent="0.25">
      <c r="A253" s="19"/>
      <c r="B253" s="20"/>
      <c r="C253" s="20"/>
      <c r="D253" s="20"/>
      <c r="E253" s="20"/>
      <c r="F253" s="20"/>
      <c r="G253" s="20"/>
      <c r="H253" s="20"/>
      <c r="I253" s="30">
        <f>SUM(I2:I252)</f>
        <v>164568.57</v>
      </c>
      <c r="J253" s="30">
        <f>SUM(J2:J252)</f>
        <v>49600</v>
      </c>
      <c r="K253" s="30">
        <f>SUM(K2:K252)</f>
        <v>76160</v>
      </c>
      <c r="L253" s="19"/>
      <c r="M253" s="30">
        <f>SUM(M2:M252)</f>
        <v>80729.600000000006</v>
      </c>
      <c r="N253" s="30">
        <f>SUM(N2:N252)</f>
        <v>294898.17</v>
      </c>
      <c r="O253" s="30">
        <f>SUM(O2:O252)</f>
        <v>302717.90000000002</v>
      </c>
      <c r="P253" s="41">
        <f>SUM(P2:P252)</f>
        <v>7819.73</v>
      </c>
      <c r="Q253" s="30">
        <f>SUM(Q2:Q252)</f>
        <v>294898.17</v>
      </c>
      <c r="R253" s="14" t="s">
        <v>29</v>
      </c>
      <c r="S253" s="13" t="s">
        <v>30</v>
      </c>
    </row>
  </sheetData>
  <phoneticPr fontId="45" type="noConversion"/>
  <dataValidations count="2">
    <dataValidation type="list" allowBlank="1" showErrorMessage="1" sqref="G2:G252" xr:uid="{00000000-0002-0000-0700-000000000000}">
      <formula1>"商务,旅游,包签,转移签,翻译,照片,落地签"</formula1>
    </dataValidation>
    <dataValidation type="list" allowBlank="1" showErrorMessage="1" sqref="H2:H252" xr:uid="{00000000-0002-0000-0700-000001000000}">
      <formula1>"已出签,已送签,受理中,已完成,已预约"</formula1>
    </dataValidation>
  </dataValidations>
  <pageMargins left="0.7" right="0.7" top="0.75" bottom="0.75" header="0.3" footer="0.3"/>
  <picture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661BC-45C8-4926-92A3-60838414E827}">
  <dimension ref="A1:H32"/>
  <sheetViews>
    <sheetView tabSelected="1" workbookViewId="0">
      <selection sqref="A1:C1"/>
    </sheetView>
  </sheetViews>
  <sheetFormatPr defaultRowHeight="13.2" x14ac:dyDescent="0.25"/>
  <cols>
    <col min="1" max="1" width="36" bestFit="1" customWidth="1"/>
    <col min="2" max="2" width="24.33203125" customWidth="1"/>
    <col min="3" max="3" width="22.6640625" customWidth="1"/>
    <col min="4" max="4" width="16.5546875" customWidth="1"/>
    <col min="5" max="5" width="18.33203125" customWidth="1"/>
    <col min="6" max="6" width="24.5546875" customWidth="1"/>
    <col min="7" max="7" width="15.5546875" customWidth="1"/>
    <col min="8" max="8" width="23.33203125" customWidth="1"/>
  </cols>
  <sheetData>
    <row r="1" spans="1:8" ht="46.2" customHeight="1" x14ac:dyDescent="0.25">
      <c r="A1" s="63" t="s">
        <v>911</v>
      </c>
      <c r="B1" s="64"/>
      <c r="C1" s="64"/>
      <c r="D1" s="61" t="s">
        <v>909</v>
      </c>
      <c r="E1" s="62" t="s">
        <v>907</v>
      </c>
      <c r="F1" s="62"/>
      <c r="G1" s="62" t="s">
        <v>908</v>
      </c>
      <c r="H1" s="62"/>
    </row>
    <row r="2" spans="1:8" s="49" customFormat="1" ht="52.8" x14ac:dyDescent="0.25">
      <c r="A2" s="59" t="s">
        <v>897</v>
      </c>
      <c r="B2" s="59" t="s">
        <v>900</v>
      </c>
      <c r="C2" s="59" t="s">
        <v>906</v>
      </c>
      <c r="D2" s="61"/>
      <c r="E2" s="55" t="s">
        <v>910</v>
      </c>
      <c r="F2" s="55" t="s">
        <v>912</v>
      </c>
      <c r="G2" s="55" t="s">
        <v>910</v>
      </c>
      <c r="H2" s="55" t="s">
        <v>912</v>
      </c>
    </row>
    <row r="3" spans="1:8" x14ac:dyDescent="0.25">
      <c r="A3" s="47" t="s">
        <v>618</v>
      </c>
      <c r="B3" s="46">
        <v>352.62</v>
      </c>
      <c r="C3" s="46">
        <v>246.62</v>
      </c>
      <c r="D3" s="52">
        <v>352.62</v>
      </c>
      <c r="E3" s="57">
        <v>246.62</v>
      </c>
      <c r="F3" s="54">
        <f>E3/7.3111</f>
        <v>33.729999999999997</v>
      </c>
      <c r="G3" s="58">
        <f>D3-E3</f>
        <v>106</v>
      </c>
      <c r="H3" s="54">
        <f>G3/7.3111</f>
        <v>14.5</v>
      </c>
    </row>
    <row r="4" spans="1:8" x14ac:dyDescent="0.25">
      <c r="A4" s="47" t="s">
        <v>833</v>
      </c>
      <c r="B4" s="46">
        <v>358.19</v>
      </c>
      <c r="C4" s="46">
        <v>252.19</v>
      </c>
      <c r="D4" s="52">
        <v>358.19</v>
      </c>
      <c r="E4" s="57">
        <v>252.19</v>
      </c>
      <c r="F4" s="54">
        <f t="shared" ref="F4:F7" si="0">E4/7.3111</f>
        <v>34.49</v>
      </c>
      <c r="G4" s="58">
        <f t="shared" ref="G4:G31" si="1">D4-E4</f>
        <v>106</v>
      </c>
      <c r="H4" s="54">
        <f t="shared" ref="H4:H7" si="2">G4/7.3111</f>
        <v>14.5</v>
      </c>
    </row>
    <row r="5" spans="1:8" x14ac:dyDescent="0.25">
      <c r="A5" s="47" t="s">
        <v>628</v>
      </c>
      <c r="B5" s="46">
        <v>355.62</v>
      </c>
      <c r="C5" s="46">
        <v>249.62</v>
      </c>
      <c r="D5" s="52">
        <v>355.62</v>
      </c>
      <c r="E5" s="57">
        <v>249.62</v>
      </c>
      <c r="F5" s="54">
        <f t="shared" si="0"/>
        <v>34.14</v>
      </c>
      <c r="G5" s="58">
        <f t="shared" si="1"/>
        <v>106</v>
      </c>
      <c r="H5" s="54">
        <f t="shared" si="2"/>
        <v>14.5</v>
      </c>
    </row>
    <row r="6" spans="1:8" x14ac:dyDescent="0.25">
      <c r="A6" s="47" t="s">
        <v>560</v>
      </c>
      <c r="B6" s="46">
        <v>4656.29</v>
      </c>
      <c r="C6" s="46">
        <v>2498.13</v>
      </c>
      <c r="D6" s="52">
        <v>4656.29</v>
      </c>
      <c r="E6" s="57">
        <v>2498.13</v>
      </c>
      <c r="F6" s="54">
        <f t="shared" si="0"/>
        <v>341.69</v>
      </c>
      <c r="G6" s="58">
        <f t="shared" si="1"/>
        <v>2158.16</v>
      </c>
      <c r="H6" s="54">
        <f t="shared" si="2"/>
        <v>295.19</v>
      </c>
    </row>
    <row r="7" spans="1:8" x14ac:dyDescent="0.25">
      <c r="A7" s="47" t="s">
        <v>607</v>
      </c>
      <c r="B7" s="46">
        <v>356.79</v>
      </c>
      <c r="C7" s="46">
        <v>250.79</v>
      </c>
      <c r="D7" s="52">
        <v>356.79</v>
      </c>
      <c r="E7" s="57">
        <v>250.79</v>
      </c>
      <c r="F7" s="54">
        <f t="shared" si="0"/>
        <v>34.299999999999997</v>
      </c>
      <c r="G7" s="58">
        <f t="shared" si="1"/>
        <v>106</v>
      </c>
      <c r="H7" s="54">
        <f t="shared" si="2"/>
        <v>14.5</v>
      </c>
    </row>
    <row r="8" spans="1:8" x14ac:dyDescent="0.25">
      <c r="A8" s="47" t="s">
        <v>602</v>
      </c>
      <c r="B8" s="46">
        <v>355.58</v>
      </c>
      <c r="C8" s="46">
        <v>249.58</v>
      </c>
      <c r="D8" s="52">
        <v>355.58</v>
      </c>
      <c r="E8" s="53">
        <v>249.58</v>
      </c>
      <c r="F8" s="52"/>
      <c r="G8" s="52">
        <f t="shared" si="1"/>
        <v>106</v>
      </c>
      <c r="H8" s="52"/>
    </row>
    <row r="9" spans="1:8" x14ac:dyDescent="0.25">
      <c r="A9" s="47" t="s">
        <v>600</v>
      </c>
      <c r="B9" s="46">
        <v>2024.08</v>
      </c>
      <c r="C9" s="46">
        <v>1600.08</v>
      </c>
      <c r="D9" s="52">
        <v>2024.08</v>
      </c>
      <c r="E9" s="53">
        <v>1600.08</v>
      </c>
      <c r="F9" s="52"/>
      <c r="G9" s="52">
        <f t="shared" si="1"/>
        <v>424</v>
      </c>
      <c r="H9" s="52"/>
    </row>
    <row r="10" spans="1:8" x14ac:dyDescent="0.25">
      <c r="A10" s="47" t="s">
        <v>675</v>
      </c>
      <c r="B10" s="46">
        <v>2930.68</v>
      </c>
      <c r="C10" s="46">
        <v>1152</v>
      </c>
      <c r="D10" s="52">
        <v>2930.68</v>
      </c>
      <c r="E10" s="53">
        <v>1152</v>
      </c>
      <c r="F10" s="52"/>
      <c r="G10" s="52">
        <f t="shared" si="1"/>
        <v>1778.68</v>
      </c>
      <c r="H10" s="52"/>
    </row>
    <row r="11" spans="1:8" x14ac:dyDescent="0.25">
      <c r="A11" s="47" t="s">
        <v>689</v>
      </c>
      <c r="B11" s="46">
        <v>1778.68</v>
      </c>
      <c r="C11" s="46">
        <v>0</v>
      </c>
      <c r="D11" s="52">
        <v>1778.68</v>
      </c>
      <c r="E11" s="53">
        <v>0</v>
      </c>
      <c r="F11" s="52"/>
      <c r="G11" s="52">
        <f t="shared" si="1"/>
        <v>1778.68</v>
      </c>
      <c r="H11" s="52"/>
    </row>
    <row r="12" spans="1:8" x14ac:dyDescent="0.25">
      <c r="A12" s="47" t="s">
        <v>692</v>
      </c>
      <c r="B12" s="46">
        <v>2317.35</v>
      </c>
      <c r="C12" s="46">
        <v>1770.5</v>
      </c>
      <c r="D12" s="52">
        <v>2317.35</v>
      </c>
      <c r="E12" s="53">
        <v>1770.5</v>
      </c>
      <c r="F12" s="52"/>
      <c r="G12" s="52">
        <f t="shared" si="1"/>
        <v>546.85</v>
      </c>
      <c r="H12" s="52"/>
    </row>
    <row r="13" spans="1:8" x14ac:dyDescent="0.25">
      <c r="A13" s="47" t="s">
        <v>688</v>
      </c>
      <c r="B13" s="46">
        <v>106</v>
      </c>
      <c r="C13" s="46">
        <v>0</v>
      </c>
      <c r="D13" s="52">
        <v>106</v>
      </c>
      <c r="E13" s="53">
        <v>0</v>
      </c>
      <c r="F13" s="52"/>
      <c r="G13" s="52">
        <f t="shared" si="1"/>
        <v>106</v>
      </c>
      <c r="H13" s="52"/>
    </row>
    <row r="14" spans="1:8" x14ac:dyDescent="0.25">
      <c r="A14" s="47" t="s">
        <v>604</v>
      </c>
      <c r="B14" s="46">
        <v>351.28</v>
      </c>
      <c r="C14" s="46">
        <v>245.28</v>
      </c>
      <c r="D14" s="52">
        <v>351.28</v>
      </c>
      <c r="E14" s="53">
        <v>245.28</v>
      </c>
      <c r="F14" s="52"/>
      <c r="G14" s="52">
        <f t="shared" si="1"/>
        <v>106</v>
      </c>
      <c r="H14" s="52"/>
    </row>
    <row r="15" spans="1:8" x14ac:dyDescent="0.25">
      <c r="A15" s="47" t="s">
        <v>570</v>
      </c>
      <c r="B15" s="46">
        <v>20590.96</v>
      </c>
      <c r="C15" s="46">
        <v>11805.28</v>
      </c>
      <c r="D15" s="52">
        <v>20590.96</v>
      </c>
      <c r="E15" s="53">
        <v>11805.28</v>
      </c>
      <c r="F15" s="52"/>
      <c r="G15" s="52">
        <f t="shared" si="1"/>
        <v>8785.68</v>
      </c>
      <c r="H15" s="52"/>
    </row>
    <row r="16" spans="1:8" x14ac:dyDescent="0.25">
      <c r="A16" s="47" t="s">
        <v>612</v>
      </c>
      <c r="B16" s="46">
        <v>37590.51</v>
      </c>
      <c r="C16" s="46">
        <v>22215.08</v>
      </c>
      <c r="D16" s="52">
        <v>37590.51</v>
      </c>
      <c r="E16" s="53">
        <v>22215.08</v>
      </c>
      <c r="F16" s="52"/>
      <c r="G16" s="52">
        <f t="shared" si="1"/>
        <v>15375.43</v>
      </c>
      <c r="H16" s="52"/>
    </row>
    <row r="17" spans="1:8" x14ac:dyDescent="0.25">
      <c r="A17" s="47" t="s">
        <v>589</v>
      </c>
      <c r="B17" s="46">
        <v>21803.45</v>
      </c>
      <c r="C17" s="46">
        <v>11118.51</v>
      </c>
      <c r="D17" s="52">
        <v>21803.45</v>
      </c>
      <c r="E17" s="53">
        <v>11118.51</v>
      </c>
      <c r="F17" s="52"/>
      <c r="G17" s="52">
        <f t="shared" si="1"/>
        <v>10684.94</v>
      </c>
      <c r="H17" s="52"/>
    </row>
    <row r="18" spans="1:8" x14ac:dyDescent="0.25">
      <c r="A18" s="47" t="s">
        <v>645</v>
      </c>
      <c r="B18" s="46">
        <v>2019.78</v>
      </c>
      <c r="C18" s="46">
        <v>1595.78</v>
      </c>
      <c r="D18" s="52">
        <v>2019.78</v>
      </c>
      <c r="E18" s="53">
        <v>1595.78</v>
      </c>
      <c r="F18" s="52"/>
      <c r="G18" s="52">
        <f t="shared" si="1"/>
        <v>424</v>
      </c>
      <c r="H18" s="52"/>
    </row>
    <row r="19" spans="1:8" x14ac:dyDescent="0.25">
      <c r="A19" s="47" t="s">
        <v>679</v>
      </c>
      <c r="B19" s="46">
        <v>3019.44</v>
      </c>
      <c r="C19" s="46">
        <v>1152</v>
      </c>
      <c r="D19" s="52">
        <v>3019.44</v>
      </c>
      <c r="E19" s="53">
        <v>1152</v>
      </c>
      <c r="F19" s="52"/>
      <c r="G19" s="52">
        <f t="shared" si="1"/>
        <v>1867.44</v>
      </c>
      <c r="H19" s="52"/>
    </row>
    <row r="20" spans="1:8" x14ac:dyDescent="0.25">
      <c r="A20" s="47" t="s">
        <v>566</v>
      </c>
      <c r="B20" s="46">
        <v>5301.74</v>
      </c>
      <c r="C20" s="46">
        <v>2993.06</v>
      </c>
      <c r="D20" s="52">
        <v>5301.74</v>
      </c>
      <c r="E20" s="53">
        <v>2993.06</v>
      </c>
      <c r="F20" s="52"/>
      <c r="G20" s="52">
        <f t="shared" si="1"/>
        <v>2308.6799999999998</v>
      </c>
      <c r="H20" s="52"/>
    </row>
    <row r="21" spans="1:8" x14ac:dyDescent="0.25">
      <c r="A21" s="47" t="s">
        <v>586</v>
      </c>
      <c r="B21" s="46">
        <v>18540.189999999999</v>
      </c>
      <c r="C21" s="46">
        <v>11190.15</v>
      </c>
      <c r="D21" s="52">
        <v>18540.189999999999</v>
      </c>
      <c r="E21" s="53">
        <v>11190.15</v>
      </c>
      <c r="F21" s="52"/>
      <c r="G21" s="52">
        <f t="shared" si="1"/>
        <v>7350.04</v>
      </c>
      <c r="H21" s="52"/>
    </row>
    <row r="22" spans="1:8" x14ac:dyDescent="0.25">
      <c r="A22" s="47" t="s">
        <v>584</v>
      </c>
      <c r="B22" s="46">
        <v>1821.15</v>
      </c>
      <c r="C22" s="46">
        <v>1397.15</v>
      </c>
      <c r="D22" s="52">
        <v>1821.15</v>
      </c>
      <c r="E22" s="53">
        <v>1397.15</v>
      </c>
      <c r="F22" s="52"/>
      <c r="G22" s="52">
        <f t="shared" si="1"/>
        <v>424</v>
      </c>
      <c r="H22" s="52"/>
    </row>
    <row r="23" spans="1:8" x14ac:dyDescent="0.25">
      <c r="A23" s="47" t="s">
        <v>650</v>
      </c>
      <c r="B23" s="46">
        <v>13610.51</v>
      </c>
      <c r="C23" s="46">
        <v>6452.67</v>
      </c>
      <c r="D23" s="52">
        <v>13610.51</v>
      </c>
      <c r="E23" s="53">
        <v>6452.67</v>
      </c>
      <c r="F23" s="52"/>
      <c r="G23" s="52">
        <f t="shared" si="1"/>
        <v>7157.84</v>
      </c>
      <c r="H23" s="52"/>
    </row>
    <row r="24" spans="1:8" x14ac:dyDescent="0.25">
      <c r="A24" s="47" t="s">
        <v>576</v>
      </c>
      <c r="B24" s="46">
        <v>15130.17</v>
      </c>
      <c r="C24" s="46">
        <v>7024.37</v>
      </c>
      <c r="D24" s="52">
        <v>15130.17</v>
      </c>
      <c r="E24" s="53">
        <v>7024.37</v>
      </c>
      <c r="F24" s="52"/>
      <c r="G24" s="52">
        <f t="shared" si="1"/>
        <v>8105.8</v>
      </c>
      <c r="H24" s="52"/>
    </row>
    <row r="25" spans="1:8" x14ac:dyDescent="0.25">
      <c r="A25" s="47" t="s">
        <v>563</v>
      </c>
      <c r="B25" s="46">
        <v>21164.05</v>
      </c>
      <c r="C25" s="46">
        <v>10528.58</v>
      </c>
      <c r="D25" s="52">
        <v>21164.05</v>
      </c>
      <c r="E25" s="53">
        <v>10528.58</v>
      </c>
      <c r="F25" s="52"/>
      <c r="G25" s="52">
        <f t="shared" si="1"/>
        <v>10635.47</v>
      </c>
      <c r="H25" s="52"/>
    </row>
    <row r="26" spans="1:8" x14ac:dyDescent="0.25">
      <c r="A26" s="47" t="s">
        <v>578</v>
      </c>
      <c r="B26" s="46">
        <v>32579.51</v>
      </c>
      <c r="C26" s="46">
        <v>18913.86</v>
      </c>
      <c r="D26" s="52">
        <v>32579.51</v>
      </c>
      <c r="E26" s="53">
        <v>18913.86</v>
      </c>
      <c r="F26" s="52"/>
      <c r="G26" s="52">
        <f t="shared" si="1"/>
        <v>13665.65</v>
      </c>
      <c r="H26" s="52"/>
    </row>
    <row r="27" spans="1:8" x14ac:dyDescent="0.25">
      <c r="A27" s="47" t="s">
        <v>820</v>
      </c>
      <c r="B27" s="46">
        <v>1668.5</v>
      </c>
      <c r="C27" s="46">
        <v>1350.5</v>
      </c>
      <c r="D27" s="52">
        <v>1668.5</v>
      </c>
      <c r="E27" s="53">
        <v>1350.5</v>
      </c>
      <c r="F27" s="52"/>
      <c r="G27" s="52">
        <f t="shared" si="1"/>
        <v>318</v>
      </c>
      <c r="H27" s="52"/>
    </row>
    <row r="28" spans="1:8" x14ac:dyDescent="0.25">
      <c r="A28" s="47" t="s">
        <v>595</v>
      </c>
      <c r="B28" s="46">
        <v>63387.14</v>
      </c>
      <c r="C28" s="46">
        <v>33126.07</v>
      </c>
      <c r="D28" s="52">
        <v>63387.14</v>
      </c>
      <c r="E28" s="53">
        <v>33126.07</v>
      </c>
      <c r="F28" s="52"/>
      <c r="G28" s="52">
        <f t="shared" si="1"/>
        <v>30261.07</v>
      </c>
      <c r="H28" s="52"/>
    </row>
    <row r="29" spans="1:8" x14ac:dyDescent="0.25">
      <c r="A29" s="47" t="s">
        <v>690</v>
      </c>
      <c r="B29" s="46">
        <v>1066.74</v>
      </c>
      <c r="C29" s="46">
        <v>748.74</v>
      </c>
      <c r="D29" s="52">
        <v>1066.74</v>
      </c>
      <c r="E29" s="53">
        <v>748.74</v>
      </c>
      <c r="F29" s="52"/>
      <c r="G29" s="52">
        <f t="shared" si="1"/>
        <v>318</v>
      </c>
      <c r="H29" s="52"/>
    </row>
    <row r="30" spans="1:8" x14ac:dyDescent="0.25">
      <c r="A30" s="47" t="s">
        <v>568</v>
      </c>
      <c r="B30" s="46">
        <v>25812.400000000001</v>
      </c>
      <c r="C30" s="46">
        <v>13091.48</v>
      </c>
      <c r="D30" s="52">
        <v>25812.400000000001</v>
      </c>
      <c r="E30" s="53">
        <v>13091.48</v>
      </c>
      <c r="F30" s="52"/>
      <c r="G30" s="52">
        <f t="shared" si="1"/>
        <v>12720.92</v>
      </c>
      <c r="H30" s="52"/>
    </row>
    <row r="31" spans="1:8" x14ac:dyDescent="0.25">
      <c r="A31" s="47" t="s">
        <v>693</v>
      </c>
      <c r="B31" s="46">
        <v>1668.5</v>
      </c>
      <c r="C31" s="46">
        <v>1350.5</v>
      </c>
      <c r="D31" s="52">
        <v>1668.5</v>
      </c>
      <c r="E31" s="53">
        <v>1350.5</v>
      </c>
      <c r="F31" s="52"/>
      <c r="G31" s="52">
        <f t="shared" si="1"/>
        <v>318</v>
      </c>
      <c r="H31" s="52"/>
    </row>
    <row r="32" spans="1:8" x14ac:dyDescent="0.25">
      <c r="A32" s="47" t="s">
        <v>899</v>
      </c>
      <c r="B32" s="46">
        <v>302717.90000000002</v>
      </c>
      <c r="C32" s="46">
        <v>164568.57</v>
      </c>
      <c r="D32" s="56">
        <f>SUM(D3:D31)</f>
        <v>302717.90000000002</v>
      </c>
      <c r="E32" s="56">
        <f t="shared" ref="E32:H32" si="3">SUM(E3:E31)</f>
        <v>164568.57</v>
      </c>
      <c r="F32" s="56">
        <f t="shared" si="3"/>
        <v>478.35</v>
      </c>
      <c r="G32" s="56">
        <f t="shared" si="3"/>
        <v>138149.32999999999</v>
      </c>
      <c r="H32" s="56">
        <f t="shared" si="3"/>
        <v>353.19</v>
      </c>
    </row>
  </sheetData>
  <mergeCells count="4">
    <mergeCell ref="D1:D2"/>
    <mergeCell ref="E1:F1"/>
    <mergeCell ref="G1:H1"/>
    <mergeCell ref="A1:C1"/>
  </mergeCells>
  <phoneticPr fontId="4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C5DCB-A28E-B244-9F85-7CDB936E60B4}">
  <dimension ref="A2:E33"/>
  <sheetViews>
    <sheetView topLeftCell="A10" workbookViewId="0">
      <selection activeCell="F30" sqref="F30"/>
    </sheetView>
  </sheetViews>
  <sheetFormatPr defaultColWidth="11.5546875" defaultRowHeight="13.2" x14ac:dyDescent="0.25"/>
  <cols>
    <col min="1" max="1" width="39.5546875" bestFit="1" customWidth="1"/>
    <col min="2" max="2" width="52.5546875" customWidth="1"/>
    <col min="3" max="3" width="31" customWidth="1"/>
    <col min="4" max="4" width="27.21875" customWidth="1"/>
  </cols>
  <sheetData>
    <row r="2" spans="1:4" s="49" customFormat="1" ht="26.4" x14ac:dyDescent="0.25">
      <c r="A2" s="48" t="s">
        <v>897</v>
      </c>
      <c r="B2" s="49" t="s">
        <v>900</v>
      </c>
      <c r="C2" s="49" t="s">
        <v>904</v>
      </c>
      <c r="D2" s="49" t="s">
        <v>905</v>
      </c>
    </row>
    <row r="3" spans="1:4" x14ac:dyDescent="0.25">
      <c r="A3" s="47" t="s">
        <v>618</v>
      </c>
      <c r="B3" s="46">
        <v>352.62</v>
      </c>
      <c r="C3" s="46">
        <v>6</v>
      </c>
      <c r="D3" s="46">
        <v>346.62</v>
      </c>
    </row>
    <row r="4" spans="1:4" x14ac:dyDescent="0.25">
      <c r="A4" s="47" t="s">
        <v>833</v>
      </c>
      <c r="B4" s="46">
        <v>358.19</v>
      </c>
      <c r="C4" s="46">
        <v>6</v>
      </c>
      <c r="D4" s="46">
        <v>352.19</v>
      </c>
    </row>
    <row r="5" spans="1:4" x14ac:dyDescent="0.25">
      <c r="A5" s="47" t="s">
        <v>628</v>
      </c>
      <c r="B5" s="46">
        <v>355.62</v>
      </c>
      <c r="C5" s="46">
        <v>6</v>
      </c>
      <c r="D5" s="46">
        <v>349.62</v>
      </c>
    </row>
    <row r="6" spans="1:4" x14ac:dyDescent="0.25">
      <c r="A6" s="47" t="s">
        <v>560</v>
      </c>
      <c r="B6" s="46">
        <v>4656.29</v>
      </c>
      <c r="C6" s="46">
        <v>122.16</v>
      </c>
      <c r="D6" s="46">
        <v>4534.13</v>
      </c>
    </row>
    <row r="7" spans="1:4" x14ac:dyDescent="0.25">
      <c r="A7" s="47" t="s">
        <v>607</v>
      </c>
      <c r="B7" s="46">
        <v>356.79</v>
      </c>
      <c r="C7" s="46">
        <v>6</v>
      </c>
      <c r="D7" s="46">
        <v>350.79</v>
      </c>
    </row>
    <row r="8" spans="1:4" x14ac:dyDescent="0.25">
      <c r="A8" s="47" t="s">
        <v>602</v>
      </c>
      <c r="B8" s="46">
        <v>355.58</v>
      </c>
      <c r="C8" s="46">
        <v>6</v>
      </c>
      <c r="D8" s="46">
        <v>349.58</v>
      </c>
    </row>
    <row r="9" spans="1:4" x14ac:dyDescent="0.25">
      <c r="A9" s="47" t="s">
        <v>600</v>
      </c>
      <c r="B9" s="46">
        <v>2024.08</v>
      </c>
      <c r="C9" s="46">
        <v>24</v>
      </c>
      <c r="D9" s="46">
        <v>2000.08</v>
      </c>
    </row>
    <row r="10" spans="1:4" x14ac:dyDescent="0.25">
      <c r="A10" s="47" t="s">
        <v>675</v>
      </c>
      <c r="B10" s="46">
        <v>2930.68</v>
      </c>
      <c r="C10" s="46">
        <v>100.68</v>
      </c>
      <c r="D10" s="46">
        <v>2830</v>
      </c>
    </row>
    <row r="11" spans="1:4" x14ac:dyDescent="0.25">
      <c r="A11" s="47" t="s">
        <v>689</v>
      </c>
      <c r="B11" s="46">
        <v>1778.68</v>
      </c>
      <c r="C11" s="46">
        <v>100.68</v>
      </c>
      <c r="D11" s="46">
        <v>1678</v>
      </c>
    </row>
    <row r="12" spans="1:4" x14ac:dyDescent="0.25">
      <c r="A12" s="47" t="s">
        <v>692</v>
      </c>
      <c r="B12" s="46">
        <v>2317.3539999999998</v>
      </c>
      <c r="C12" s="46">
        <v>30.954000000000001</v>
      </c>
      <c r="D12" s="46">
        <v>2286.4</v>
      </c>
    </row>
    <row r="13" spans="1:4" x14ac:dyDescent="0.25">
      <c r="A13" s="47" t="s">
        <v>688</v>
      </c>
      <c r="B13" s="46">
        <v>106</v>
      </c>
      <c r="C13" s="46">
        <v>6</v>
      </c>
      <c r="D13" s="46">
        <v>100</v>
      </c>
    </row>
    <row r="14" spans="1:4" x14ac:dyDescent="0.25">
      <c r="A14" s="47" t="s">
        <v>604</v>
      </c>
      <c r="B14" s="46">
        <v>351.28</v>
      </c>
      <c r="C14" s="46">
        <v>6</v>
      </c>
      <c r="D14" s="46">
        <v>345.28</v>
      </c>
    </row>
    <row r="15" spans="1:4" x14ac:dyDescent="0.25">
      <c r="A15" s="47" t="s">
        <v>570</v>
      </c>
      <c r="B15" s="46">
        <v>20590.962800000001</v>
      </c>
      <c r="C15" s="46">
        <v>497.30279999999999</v>
      </c>
      <c r="D15" s="46">
        <v>20093.66</v>
      </c>
    </row>
    <row r="16" spans="1:4" x14ac:dyDescent="0.25">
      <c r="A16" s="47" t="s">
        <v>612</v>
      </c>
      <c r="B16" s="46">
        <v>37590.528400000003</v>
      </c>
      <c r="C16" s="46">
        <v>870.30840000000001</v>
      </c>
      <c r="D16" s="46">
        <v>36720.22</v>
      </c>
    </row>
    <row r="17" spans="1:5" x14ac:dyDescent="0.25">
      <c r="A17" s="47" t="s">
        <v>589</v>
      </c>
      <c r="B17" s="46">
        <v>21803.4584</v>
      </c>
      <c r="C17" s="46">
        <v>604.80840000000001</v>
      </c>
      <c r="D17" s="46">
        <v>21198.65</v>
      </c>
    </row>
    <row r="18" spans="1:5" x14ac:dyDescent="0.25">
      <c r="A18" s="47" t="s">
        <v>645</v>
      </c>
      <c r="B18" s="46">
        <v>2019.78</v>
      </c>
      <c r="C18" s="46">
        <v>24</v>
      </c>
      <c r="D18" s="46">
        <v>1995.78</v>
      </c>
    </row>
    <row r="19" spans="1:5" x14ac:dyDescent="0.25">
      <c r="A19" s="47" t="s">
        <v>679</v>
      </c>
      <c r="B19" s="46">
        <v>3019.4443999999999</v>
      </c>
      <c r="C19" s="46">
        <v>105.70440000000001</v>
      </c>
      <c r="D19" s="46">
        <v>2913.74</v>
      </c>
    </row>
    <row r="20" spans="1:5" x14ac:dyDescent="0.25">
      <c r="A20" s="47" t="s">
        <v>566</v>
      </c>
      <c r="B20" s="46">
        <v>5301.74</v>
      </c>
      <c r="C20" s="46">
        <v>130.68</v>
      </c>
      <c r="D20" s="46">
        <v>5171.0600000000004</v>
      </c>
    </row>
    <row r="21" spans="1:5" x14ac:dyDescent="0.25">
      <c r="A21" s="47" t="s">
        <v>586</v>
      </c>
      <c r="B21" s="46">
        <v>18540.189999999999</v>
      </c>
      <c r="C21" s="46">
        <v>416.04</v>
      </c>
      <c r="D21" s="46">
        <v>18124.150000000001</v>
      </c>
    </row>
    <row r="22" spans="1:5" x14ac:dyDescent="0.25">
      <c r="A22" s="47" t="s">
        <v>584</v>
      </c>
      <c r="B22" s="46">
        <v>1821.15</v>
      </c>
      <c r="C22" s="46">
        <v>24</v>
      </c>
      <c r="D22" s="46">
        <v>1797.15</v>
      </c>
    </row>
    <row r="23" spans="1:5" x14ac:dyDescent="0.25">
      <c r="A23" s="47" t="s">
        <v>650</v>
      </c>
      <c r="B23" s="46">
        <v>13610.5108</v>
      </c>
      <c r="C23" s="46">
        <v>405.16079999999999</v>
      </c>
      <c r="D23" s="46">
        <v>13205.35</v>
      </c>
    </row>
    <row r="24" spans="1:5" x14ac:dyDescent="0.25">
      <c r="A24" s="47" t="s">
        <v>576</v>
      </c>
      <c r="B24" s="46">
        <v>15130.168799999999</v>
      </c>
      <c r="C24" s="46">
        <v>458.81880000000001</v>
      </c>
      <c r="D24" s="46">
        <v>14671.35</v>
      </c>
    </row>
    <row r="25" spans="1:5" x14ac:dyDescent="0.25">
      <c r="A25" s="47" t="s">
        <v>563</v>
      </c>
      <c r="B25" s="46">
        <v>21164.068800000001</v>
      </c>
      <c r="C25" s="46">
        <v>602.00879999999995</v>
      </c>
      <c r="D25" s="46">
        <v>20562.060000000001</v>
      </c>
    </row>
    <row r="26" spans="1:5" x14ac:dyDescent="0.25">
      <c r="A26" s="47" t="s">
        <v>578</v>
      </c>
      <c r="B26" s="46">
        <v>32579.5072</v>
      </c>
      <c r="C26" s="46">
        <v>773.52719999999999</v>
      </c>
      <c r="D26" s="46">
        <v>31805.98</v>
      </c>
    </row>
    <row r="27" spans="1:5" x14ac:dyDescent="0.25">
      <c r="A27" s="47" t="s">
        <v>820</v>
      </c>
      <c r="B27" s="46">
        <v>1668.5</v>
      </c>
      <c r="C27" s="46">
        <v>18</v>
      </c>
      <c r="D27" s="46">
        <v>1650.5</v>
      </c>
    </row>
    <row r="28" spans="1:5" x14ac:dyDescent="0.25">
      <c r="A28" s="47" t="s">
        <v>595</v>
      </c>
      <c r="B28" s="46">
        <v>63387.140800000001</v>
      </c>
      <c r="C28" s="46">
        <v>1712.8907999999999</v>
      </c>
      <c r="D28" s="46">
        <v>61674.25</v>
      </c>
    </row>
    <row r="29" spans="1:5" x14ac:dyDescent="0.25">
      <c r="A29" s="47" t="s">
        <v>690</v>
      </c>
      <c r="B29" s="46">
        <v>1066.74</v>
      </c>
      <c r="C29" s="46">
        <v>18</v>
      </c>
      <c r="D29" s="46">
        <v>1048.74</v>
      </c>
    </row>
    <row r="30" spans="1:5" x14ac:dyDescent="0.25">
      <c r="A30" s="47" t="s">
        <v>568</v>
      </c>
      <c r="B30" s="46">
        <v>25812.391599999999</v>
      </c>
      <c r="C30" s="46">
        <v>720.05160000000001</v>
      </c>
      <c r="D30" s="46">
        <v>25092.34</v>
      </c>
    </row>
    <row r="31" spans="1:5" x14ac:dyDescent="0.25">
      <c r="A31" s="47" t="s">
        <v>693</v>
      </c>
      <c r="B31" s="46">
        <v>1668.5</v>
      </c>
      <c r="C31" s="46">
        <v>18</v>
      </c>
      <c r="D31" s="46">
        <v>1650.5</v>
      </c>
    </row>
    <row r="32" spans="1:5" x14ac:dyDescent="0.25">
      <c r="A32" s="47" t="s">
        <v>898</v>
      </c>
      <c r="B32" s="50">
        <v>302717.946</v>
      </c>
      <c r="C32" s="50">
        <v>7819.7759999999998</v>
      </c>
      <c r="D32" s="50">
        <v>294898.17</v>
      </c>
      <c r="E32" s="51"/>
    </row>
    <row r="33" spans="1:4" x14ac:dyDescent="0.25">
      <c r="A33" s="47" t="s">
        <v>899</v>
      </c>
      <c r="B33" s="46">
        <v>605435.89199999999</v>
      </c>
      <c r="C33" s="46">
        <v>15639.552</v>
      </c>
      <c r="D33" s="46">
        <v>589796.34</v>
      </c>
    </row>
  </sheetData>
  <phoneticPr fontId="4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2023年6月</vt:lpstr>
      <vt:lpstr>6月发票明细</vt:lpstr>
      <vt:lpstr>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291920753@qq.com</cp:lastModifiedBy>
  <dcterms:created xsi:type="dcterms:W3CDTF">2023-09-18T01:33:42Z</dcterms:created>
  <dcterms:modified xsi:type="dcterms:W3CDTF">2023-10-17T01:58:04Z</dcterms:modified>
</cp:coreProperties>
</file>