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<sst xmlns="http://schemas.openxmlformats.org/spreadsheetml/2006/main" count="94">
  <si>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</si>
  <si>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</si>
  <si>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</si>
  <si>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</si>
  <si>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</si>
  <si>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</si>
  <si>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</si>
  <si>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</si>
  <si>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</si>
  <si>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</si>
  <si>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</si>
  <si>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</si>
  <si>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</si>
  <si>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</si>
  <si>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</si>
  <si>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</si>
  <si>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</si>
  <si>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</si>
  <si>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</si>
  <si>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</si>
  <si>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</si>
  <si>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</si>
  <si>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</si>
  <si>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</si>
  <si>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</si>
  <si>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</si>
  <si>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餐费3541，茶歇389，酒水480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</si>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</sst>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1" borderId="2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11" borderId="20" applyNumberFormat="0" applyAlignment="0" applyProtection="0">
      <alignment vertical="center"/>
    </xf>
    <xf numFmtId="0" fontId="12" fillId="11" borderId="17" applyNumberFormat="0" applyAlignment="0" applyProtection="0">
      <alignment vertical="center"/>
    </xf>
    <xf numFmtId="0" fontId="29" fillId="35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13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4410</v>
      </c>
      <c r="G22" s="65">
        <v>0</v>
      </c>
      <c r="H22" s="65">
        <f t="shared" si="0"/>
        <v>4410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4410</v>
      </c>
      <c r="G24" s="69">
        <f t="shared" ref="G24:H24" si="7">SUM(G22:G23)</f>
        <v>0</v>
      </c>
      <c r="H24" s="69">
        <f t="shared" si="7"/>
        <v>4410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4410</v>
      </c>
      <c r="G53" s="69">
        <f t="shared" si="22"/>
        <v>0</v>
      </c>
      <c r="H53" s="69">
        <f t="shared" si="22"/>
        <v>4410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4410</v>
      </c>
      <c r="D58" s="81"/>
      <c r="E58" s="81">
        <f>F53</f>
        <v>4410</v>
      </c>
      <c r="F58" s="81"/>
      <c r="G58" s="81">
        <f>G53</f>
        <v>0</v>
      </c>
      <c r="H58" s="81"/>
      <c r="I58" s="99">
        <f>A58-C58</f>
        <v>-4410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>
        <v>43322</v>
      </c>
      <c r="G7" s="11"/>
      <c r="H7" s="10" t="s">
        <v>68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40"/>
      <c r="J8" s="16" t="s">
        <v>70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2"/>
      <c r="J12" s="43"/>
      <c r="K12" s="44" t="s">
        <v>80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2"/>
      <c r="J13" s="43"/>
      <c r="K13" s="44" t="s">
        <v>82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>
        <f>F7</f>
        <v>43322</v>
      </c>
      <c r="G30" s="11"/>
      <c r="H30" s="10" t="s">
        <v>68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76</v>
      </c>
    </row>
    <row r="34" ht="20.1" customHeight="1" spans="2:11">
      <c r="B34" s="28">
        <v>1</v>
      </c>
      <c r="C34" s="28"/>
      <c r="D34" s="34" t="s">
        <v>64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2018-08-27T12:12:57Z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