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2"/>
  <workbookPr/>
  <mc:AlternateContent xmlns:mc="http://schemas.openxmlformats.org/markup-compatibility/2006">
    <mc:Choice Requires="x15">
      <x15ac:absPath xmlns:x15ac="http://schemas.microsoft.com/office/spreadsheetml/2010/11/ac" url="/Users/cmw/Desktop/TCS活动/2021年/10月/10月19号北京国贸大酒店群贤宴会厅施维雅活动/"/>
    </mc:Choice>
  </mc:AlternateContent>
  <xr:revisionPtr revIDLastSave="0" documentId="13_ncr:1_{77491890-70A9-4148-8FDA-A5C1DE045CE5}" xr6:coauthVersionLast="47" xr6:coauthVersionMax="47" xr10:uidLastSave="{00000000-0000-0000-0000-000000000000}"/>
  <bookViews>
    <workbookView xWindow="9460" yWindow="900" windowWidth="19340" windowHeight="16200" xr2:uid="{00000000-000D-0000-FFFF-FFFF00000000}"/>
  </bookViews>
  <sheets>
    <sheet name=" " sheetId="2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51" i="2" l="1"/>
  <c r="K27" i="2"/>
  <c r="K52" i="2" l="1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61" i="2"/>
  <c r="K31" i="2"/>
  <c r="K83" i="2"/>
  <c r="K60" i="2"/>
  <c r="K56" i="2"/>
  <c r="K57" i="2"/>
  <c r="K58" i="2"/>
  <c r="K59" i="2"/>
  <c r="K62" i="2"/>
  <c r="K63" i="2"/>
  <c r="K64" i="2"/>
  <c r="K65" i="2"/>
  <c r="K66" i="2"/>
  <c r="K67" i="2"/>
  <c r="K68" i="2"/>
  <c r="K69" i="2"/>
  <c r="K16" i="2"/>
  <c r="K17" i="2"/>
  <c r="K18" i="2"/>
  <c r="K19" i="2"/>
  <c r="K20" i="2"/>
  <c r="K21" i="2"/>
  <c r="K22" i="2"/>
  <c r="K23" i="2"/>
  <c r="K24" i="2"/>
  <c r="K25" i="2"/>
  <c r="K26" i="2"/>
  <c r="K28" i="2"/>
  <c r="K29" i="2"/>
  <c r="K30" i="2"/>
  <c r="K81" i="2"/>
  <c r="K75" i="2"/>
  <c r="K76" i="2"/>
  <c r="K77" i="2"/>
  <c r="K78" i="2"/>
  <c r="K79" i="2"/>
  <c r="K71" i="2" l="1"/>
  <c r="K84" i="2"/>
  <c r="K33" i="2"/>
  <c r="K54" i="2"/>
  <c r="K72" i="2" l="1"/>
  <c r="K85" i="2" s="1"/>
  <c r="K86" i="2" s="1"/>
  <c r="K87" i="2" s="1"/>
</calcChain>
</file>

<file path=xl/sharedStrings.xml><?xml version="1.0" encoding="utf-8"?>
<sst xmlns="http://schemas.openxmlformats.org/spreadsheetml/2006/main" count="115" uniqueCount="100">
  <si>
    <t>TCS-China</t>
  </si>
  <si>
    <t>北京爱科普兰文化传播有限公司</t>
  </si>
  <si>
    <t>QUOTATION</t>
  </si>
  <si>
    <t>From:</t>
  </si>
  <si>
    <t>Attn:</t>
  </si>
  <si>
    <t>Tel:</t>
  </si>
  <si>
    <t>Date:</t>
  </si>
  <si>
    <t>Email:</t>
  </si>
  <si>
    <t>Event:</t>
  </si>
  <si>
    <t>Venue:</t>
  </si>
  <si>
    <t>Set up:</t>
  </si>
  <si>
    <t>Event Time:</t>
  </si>
  <si>
    <t>Thank you for the invitation to quote for the above-mentioned event, we are pleased to quote you as follows;</t>
  </si>
  <si>
    <t xml:space="preserve">AV EQUIPMENT </t>
  </si>
  <si>
    <t>Items</t>
  </si>
  <si>
    <t>Qty</t>
  </si>
  <si>
    <t>Days</t>
  </si>
  <si>
    <t>Unit Price</t>
  </si>
  <si>
    <t>Sub-total</t>
  </si>
  <si>
    <t>VIDEO EQUIPMENT</t>
  </si>
  <si>
    <t>1set</t>
  </si>
  <si>
    <t>free</t>
  </si>
  <si>
    <t>Subtotal(¥):</t>
  </si>
  <si>
    <t>AUDIO EQUIPMENT</t>
  </si>
  <si>
    <t>TECHNICIAN SERVICE CHARGES</t>
  </si>
  <si>
    <t>Project Manager</t>
  </si>
  <si>
    <t>Video Engineer</t>
  </si>
  <si>
    <t>Audio Engineer</t>
  </si>
  <si>
    <t>Lighting Engineer</t>
  </si>
  <si>
    <t>Other Technician</t>
  </si>
  <si>
    <t>ACCOMMODATION</t>
  </si>
  <si>
    <t>EQUIPMENT TRANSPORT CHARGES</t>
  </si>
  <si>
    <t>Gov tax (¥):</t>
  </si>
  <si>
    <t xml:space="preserve">PROSONNEL COMPOSING AND TRANSPORTATION  </t>
    <phoneticPr fontId="12" type="noConversion"/>
  </si>
  <si>
    <t>LIGHT  EQUIPMENT</t>
    <phoneticPr fontId="12" type="noConversion"/>
  </si>
  <si>
    <t>Benefits Costs</t>
    <phoneticPr fontId="12" type="noConversion"/>
  </si>
  <si>
    <t>MA  grandMA2  Light  Console  调光台</t>
    <phoneticPr fontId="12" type="noConversion"/>
  </si>
  <si>
    <t>JOLLY X-15R-Beam 光束电脑灯</t>
    <phoneticPr fontId="12" type="noConversion"/>
  </si>
  <si>
    <t>Grand Total (¥):</t>
    <phoneticPr fontId="12" type="noConversion"/>
  </si>
  <si>
    <t xml:space="preserve">AURORA  HMI-2500  Follow Spot  追光灯     </t>
    <phoneticPr fontId="12" type="noConversion"/>
  </si>
  <si>
    <t>TERBLY  OVAL  48D  Light  LED变色灯</t>
    <phoneticPr fontId="12" type="noConversion"/>
  </si>
  <si>
    <t>BARCO  EC-200  EVENT  Controller  大型控制台</t>
    <phoneticPr fontId="12" type="noConversion"/>
  </si>
  <si>
    <t xml:space="preserve">D’SAN  PC-433  PerfectCue  Light  Kit   翻页提示器套装(带PC-AS4遥控器)     </t>
    <phoneticPr fontId="12" type="noConversion"/>
  </si>
  <si>
    <r>
      <rPr>
        <sz val="10"/>
        <color indexed="8"/>
        <rFont val="Arial"/>
        <family val="2"/>
      </rPr>
      <t xml:space="preserve">NETGEAR JGS524 Network Switch  </t>
    </r>
    <r>
      <rPr>
        <sz val="10"/>
        <color indexed="8"/>
        <rFont val="宋体"/>
        <family val="3"/>
        <charset val="134"/>
      </rPr>
      <t>网络交换机（千兆，</t>
    </r>
    <r>
      <rPr>
        <sz val="10"/>
        <color indexed="8"/>
        <rFont val="Arial"/>
        <family val="2"/>
      </rPr>
      <t>24</t>
    </r>
    <r>
      <rPr>
        <sz val="10"/>
        <color indexed="8"/>
        <rFont val="宋体"/>
        <family val="3"/>
        <charset val="134"/>
      </rPr>
      <t>路）</t>
    </r>
    <phoneticPr fontId="12" type="noConversion"/>
  </si>
  <si>
    <r>
      <rPr>
        <sz val="10"/>
        <color indexed="8"/>
        <rFont val="Arial"/>
        <family val="2"/>
      </rPr>
      <t>KORNING LC-LC Fiber Cable</t>
    </r>
    <r>
      <rPr>
        <sz val="10"/>
        <color indexed="8"/>
        <rFont val="宋体"/>
        <family val="3"/>
        <charset val="134"/>
      </rPr>
      <t>光缆</t>
    </r>
    <r>
      <rPr>
        <sz val="10"/>
        <color indexed="8"/>
        <rFont val="Arial"/>
        <family val="2"/>
      </rPr>
      <t>(</t>
    </r>
    <r>
      <rPr>
        <sz val="10"/>
        <color indexed="8"/>
        <rFont val="宋体"/>
        <family val="3"/>
        <charset val="134"/>
      </rPr>
      <t>多模，双工，</t>
    </r>
    <r>
      <rPr>
        <sz val="10"/>
        <color indexed="8"/>
        <rFont val="Arial"/>
        <family val="2"/>
      </rPr>
      <t>100m)</t>
    </r>
    <phoneticPr fontId="12" type="noConversion"/>
  </si>
  <si>
    <r>
      <rPr>
        <sz val="10"/>
        <color indexed="8"/>
        <rFont val="Arial"/>
        <family val="2"/>
      </rPr>
      <t xml:space="preserve">Video Cable </t>
    </r>
    <r>
      <rPr>
        <sz val="10"/>
        <color indexed="8"/>
        <rFont val="宋体"/>
        <family val="3"/>
        <charset val="134"/>
      </rPr>
      <t>视频线材</t>
    </r>
    <phoneticPr fontId="12" type="noConversion"/>
  </si>
  <si>
    <t>EXPLORER Ovation LED Moving Heads Light</t>
    <phoneticPr fontId="12" type="noConversion"/>
  </si>
  <si>
    <r>
      <t xml:space="preserve">Lighting DA </t>
    </r>
    <r>
      <rPr>
        <sz val="10"/>
        <color indexed="8"/>
        <rFont val="宋体"/>
        <family val="3"/>
        <charset val="134"/>
      </rPr>
      <t>信号放大器</t>
    </r>
    <phoneticPr fontId="12" type="noConversion"/>
  </si>
  <si>
    <r>
      <rPr>
        <sz val="10"/>
        <color indexed="8"/>
        <rFont val="Arial"/>
        <family val="2"/>
      </rPr>
      <t xml:space="preserve">Lighting Cable  </t>
    </r>
    <r>
      <rPr>
        <sz val="10"/>
        <color indexed="8"/>
        <rFont val="宋体"/>
        <family val="3"/>
        <charset val="134"/>
      </rPr>
      <t>灯光线缆</t>
    </r>
    <r>
      <rPr>
        <sz val="10"/>
        <color indexed="8"/>
        <rFont val="Arial"/>
        <family val="2"/>
      </rPr>
      <t xml:space="preserve">    </t>
    </r>
    <phoneticPr fontId="12" type="noConversion"/>
  </si>
  <si>
    <t>BARCO  EVENT  MASTER E2  Video  Processor  视频处理器(HD/SDI)</t>
    <phoneticPr fontId="12" type="noConversion"/>
  </si>
  <si>
    <t>施维雅活动</t>
    <rPh sb="0" eb="1">
      <t>shi wei y</t>
    </rPh>
    <rPh sb="3" eb="4">
      <t>huo d</t>
    </rPh>
    <phoneticPr fontId="12" type="noConversion"/>
  </si>
  <si>
    <r>
      <rPr>
        <sz val="10"/>
        <color indexed="8"/>
        <rFont val="Arial"/>
        <family val="2"/>
      </rPr>
      <t xml:space="preserve">Fog Machine </t>
    </r>
    <r>
      <rPr>
        <sz val="10"/>
        <color indexed="8"/>
        <rFont val="宋体"/>
        <family val="3"/>
        <charset val="134"/>
      </rPr>
      <t>雾机</t>
    </r>
    <phoneticPr fontId="12" type="noConversion"/>
  </si>
  <si>
    <r>
      <t>MAC</t>
    </r>
    <r>
      <rPr>
        <sz val="10"/>
        <color indexed="8"/>
        <rFont val="宋体"/>
        <family val="3"/>
        <charset val="134"/>
      </rPr>
      <t>笔记本电脑</t>
    </r>
    <r>
      <rPr>
        <sz val="10"/>
        <color indexed="8"/>
        <rFont val="Arial"/>
        <family val="2"/>
      </rPr>
      <t>(APPLE , MACBOOK)</t>
    </r>
    <phoneticPr fontId="12" type="noConversion"/>
  </si>
  <si>
    <t>MA grandMA NSP 网络信号处理器</t>
    <phoneticPr fontId="12" type="noConversion"/>
  </si>
  <si>
    <t xml:space="preserve"> AV Equipment Total(¥):</t>
    <phoneticPr fontId="12" type="noConversion"/>
  </si>
  <si>
    <r>
      <t xml:space="preserve">DATATON WATCHOUT License Key </t>
    </r>
    <r>
      <rPr>
        <sz val="10"/>
        <color indexed="8"/>
        <rFont val="宋体"/>
        <family val="3"/>
        <charset val="134"/>
      </rPr>
      <t>解密狗</t>
    </r>
    <r>
      <rPr>
        <sz val="10"/>
        <color indexed="8"/>
        <rFont val="Arial"/>
        <family val="2"/>
      </rPr>
      <t>(6.0</t>
    </r>
    <r>
      <rPr>
        <sz val="10"/>
        <color indexed="8"/>
        <rFont val="宋体"/>
        <family val="3"/>
        <charset val="134"/>
      </rPr>
      <t>版本</t>
    </r>
    <r>
      <rPr>
        <sz val="10"/>
        <color indexed="8"/>
        <rFont val="Arial"/>
        <family val="2"/>
      </rPr>
      <t>)</t>
    </r>
    <phoneticPr fontId="12" type="noConversion"/>
  </si>
  <si>
    <t>XIONGYING  HSZ-80B  Manual Hoist  手动葫芦(1吨,15米)</t>
    <phoneticPr fontId="12" type="noConversion"/>
  </si>
  <si>
    <t>Subtotal(¥):</t>
    <phoneticPr fontId="12" type="noConversion"/>
  </si>
  <si>
    <t>曹明伟</t>
    <rPh sb="0" eb="1">
      <t>cao ming w</t>
    </rPh>
    <phoneticPr fontId="12" type="noConversion"/>
  </si>
  <si>
    <t>cmw@tcs-china.com.cn</t>
    <phoneticPr fontId="12" type="noConversion"/>
  </si>
  <si>
    <r>
      <t xml:space="preserve">EXTRON DVI104 Tx/Rx DVI Fiber Optic Extender </t>
    </r>
    <r>
      <rPr>
        <sz val="10"/>
        <color indexed="8"/>
        <rFont val="宋体"/>
        <family val="3"/>
        <charset val="134"/>
      </rPr>
      <t>光纤延长器</t>
    </r>
    <phoneticPr fontId="12" type="noConversion"/>
  </si>
  <si>
    <t>EXTRON DVI 分配放大器</t>
    <rPh sb="11" eb="12">
      <t>fen pei fang da qi</t>
    </rPh>
    <phoneticPr fontId="12" type="noConversion"/>
  </si>
  <si>
    <t>LED4头观众灯</t>
    <rPh sb="4" eb="5">
      <t>tou</t>
    </rPh>
    <rPh sb="5" eb="6">
      <t>guan zhong</t>
    </rPh>
    <phoneticPr fontId="12" type="noConversion"/>
  </si>
  <si>
    <r>
      <t xml:space="preserve">Moving lights,1500w Spot-Performance </t>
    </r>
    <r>
      <rPr>
        <sz val="10"/>
        <color theme="1"/>
        <rFont val="宋体"/>
        <family val="3"/>
        <charset val="134"/>
      </rPr>
      <t>图案电脑灯（切片）</t>
    </r>
    <phoneticPr fontId="12" type="noConversion"/>
  </si>
  <si>
    <t>logo片</t>
    <rPh sb="4" eb="5">
      <t>pian</t>
    </rPh>
    <phoneticPr fontId="12" type="noConversion"/>
  </si>
  <si>
    <r>
      <t xml:space="preserve">DATATON WATCHOUT Video Processor  </t>
    </r>
    <r>
      <rPr>
        <sz val="10"/>
        <color indexed="8"/>
        <rFont val="宋体"/>
        <family val="3"/>
        <charset val="134"/>
      </rPr>
      <t>处理器</t>
    </r>
    <phoneticPr fontId="12" type="noConversion"/>
  </si>
  <si>
    <r>
      <t xml:space="preserve">Power  Distributor  Cabinet  </t>
    </r>
    <r>
      <rPr>
        <sz val="10"/>
        <color rgb="FF000000"/>
        <rFont val="SimSun"/>
        <family val="3"/>
        <charset val="134"/>
      </rPr>
      <t>配电箱</t>
    </r>
    <r>
      <rPr>
        <sz val="10"/>
        <color rgb="FF000000"/>
        <rFont val="Arial"/>
        <family val="2"/>
      </rPr>
      <t>(</t>
    </r>
    <r>
      <rPr>
        <sz val="10"/>
        <color rgb="FF000000"/>
        <rFont val="SimSun"/>
        <family val="3"/>
        <charset val="134"/>
      </rPr>
      <t>三相</t>
    </r>
    <r>
      <rPr>
        <sz val="10"/>
        <color rgb="FF000000"/>
        <rFont val="Arial"/>
        <family val="2"/>
      </rPr>
      <t>,100A)</t>
    </r>
    <phoneticPr fontId="12" type="noConversion"/>
  </si>
  <si>
    <r>
      <t xml:space="preserve">LA Audiotechnik  Loudspeaker </t>
    </r>
    <r>
      <rPr>
        <sz val="10"/>
        <color indexed="8"/>
        <rFont val="SimSun"/>
        <family val="3"/>
        <charset val="134"/>
      </rPr>
      <t>全频音箱（线阵列系列）</t>
    </r>
    <phoneticPr fontId="23" type="noConversion"/>
  </si>
  <si>
    <r>
      <t xml:space="preserve">LA Audiotechnik   Subwoofer </t>
    </r>
    <r>
      <rPr>
        <sz val="10"/>
        <color indexed="8"/>
        <rFont val="SimSun"/>
        <family val="3"/>
        <charset val="134"/>
      </rPr>
      <t>低频音箱（线阵列系列）</t>
    </r>
    <phoneticPr fontId="23" type="noConversion"/>
  </si>
  <si>
    <r>
      <t xml:space="preserve">LA Audiotechnik   Loudspeaker </t>
    </r>
    <r>
      <rPr>
        <sz val="10"/>
        <color indexed="8"/>
        <rFont val="SimSun"/>
        <family val="3"/>
        <charset val="134"/>
      </rPr>
      <t>全频音箱</t>
    </r>
    <phoneticPr fontId="23" type="noConversion"/>
  </si>
  <si>
    <r>
      <t xml:space="preserve">LA Audiotechnik Max2 Loudspeaker </t>
    </r>
    <r>
      <rPr>
        <sz val="10"/>
        <color indexed="8"/>
        <rFont val="SimSun"/>
        <family val="3"/>
        <charset val="134"/>
      </rPr>
      <t>全频返送音箱</t>
    </r>
    <phoneticPr fontId="23" type="noConversion"/>
  </si>
  <si>
    <r>
      <t xml:space="preserve">Digital Power Amplifier  </t>
    </r>
    <r>
      <rPr>
        <sz val="10"/>
        <color indexed="8"/>
        <rFont val="宋体"/>
        <family val="3"/>
        <charset val="134"/>
      </rPr>
      <t>数字功放</t>
    </r>
    <phoneticPr fontId="23" type="noConversion"/>
  </si>
  <si>
    <r>
      <t xml:space="preserve">Digital  Mixer(32ch)   </t>
    </r>
    <r>
      <rPr>
        <sz val="10"/>
        <color indexed="8"/>
        <rFont val="宋体"/>
        <family val="3"/>
        <charset val="134"/>
      </rPr>
      <t>数字调音台</t>
    </r>
    <r>
      <rPr>
        <sz val="10"/>
        <color indexed="8"/>
        <rFont val="Arial"/>
        <family val="2"/>
      </rPr>
      <t xml:space="preserve">  </t>
    </r>
    <phoneticPr fontId="23" type="noConversion"/>
  </si>
  <si>
    <t>SHURE UR4D+ Dual channel diversity receiver 舒尔UR4D+接收机</t>
    <phoneticPr fontId="23" type="noConversion"/>
  </si>
  <si>
    <r>
      <t>SHURE UR2/Beta 58</t>
    </r>
    <r>
      <rPr>
        <sz val="10"/>
        <color indexed="8"/>
        <rFont val="宋体"/>
        <family val="3"/>
        <charset val="134"/>
      </rPr>
      <t>A</t>
    </r>
    <r>
      <rPr>
        <sz val="10"/>
        <color indexed="8"/>
        <rFont val="Arial"/>
        <family val="2"/>
      </rPr>
      <t xml:space="preserve">  Wireless Hand-hold Mic  </t>
    </r>
    <r>
      <rPr>
        <sz val="10"/>
        <color indexed="8"/>
        <rFont val="宋体"/>
        <family val="3"/>
        <charset val="134"/>
      </rPr>
      <t>无线手持式话筒</t>
    </r>
    <r>
      <rPr>
        <sz val="10"/>
        <color indexed="8"/>
        <rFont val="Arial"/>
        <family val="2"/>
      </rPr>
      <t xml:space="preserve"> </t>
    </r>
    <phoneticPr fontId="23" type="noConversion"/>
  </si>
  <si>
    <r>
      <t>SHURE UR1/</t>
    </r>
    <r>
      <rPr>
        <sz val="10"/>
        <color indexed="8"/>
        <rFont val="宋体"/>
        <family val="3"/>
        <charset val="134"/>
      </rPr>
      <t>WBH</t>
    </r>
    <r>
      <rPr>
        <sz val="10"/>
        <color indexed="8"/>
        <rFont val="Arial"/>
        <family val="2"/>
      </rPr>
      <t xml:space="preserve">53 Headworn Microphone </t>
    </r>
    <r>
      <rPr>
        <sz val="10"/>
        <color indexed="8"/>
        <rFont val="宋体"/>
        <family val="3"/>
        <charset val="134"/>
      </rPr>
      <t>头戴式话筒</t>
    </r>
    <phoneticPr fontId="23" type="noConversion"/>
  </si>
  <si>
    <r>
      <t>SHURE  UA845E  UHF  Antenna  Distribution  System  U</t>
    </r>
    <r>
      <rPr>
        <sz val="10"/>
        <color indexed="8"/>
        <rFont val="宋体"/>
        <family val="3"/>
        <charset val="134"/>
      </rPr>
      <t>段天线放大传输系统</t>
    </r>
    <r>
      <rPr>
        <sz val="10"/>
        <color indexed="8"/>
        <rFont val="Arial"/>
        <family val="2"/>
      </rPr>
      <t>(</t>
    </r>
    <r>
      <rPr>
        <sz val="10"/>
        <color indexed="8"/>
        <rFont val="宋体"/>
        <family val="3"/>
        <charset val="134"/>
      </rPr>
      <t>带</t>
    </r>
    <r>
      <rPr>
        <sz val="10"/>
        <color indexed="8"/>
        <rFont val="Arial"/>
        <family val="2"/>
      </rPr>
      <t>UA870WB</t>
    </r>
    <r>
      <rPr>
        <sz val="10"/>
        <color indexed="8"/>
        <rFont val="宋体"/>
        <family val="3"/>
        <charset val="134"/>
      </rPr>
      <t>指向性天线</t>
    </r>
    <r>
      <rPr>
        <sz val="10"/>
        <color indexed="8"/>
        <rFont val="Arial"/>
        <family val="2"/>
      </rPr>
      <t xml:space="preserve">)    </t>
    </r>
    <phoneticPr fontId="23" type="noConversion"/>
  </si>
  <si>
    <r>
      <rPr>
        <sz val="10"/>
        <color indexed="8"/>
        <rFont val="Arial"/>
        <family val="2"/>
      </rPr>
      <t xml:space="preserve">PRDUCTION  INTERCOM  MS-200  Master  Station  </t>
    </r>
    <r>
      <rPr>
        <sz val="10"/>
        <color indexed="8"/>
        <rFont val="宋体"/>
        <family val="3"/>
        <charset val="134"/>
      </rPr>
      <t>有线对讲系统主机</t>
    </r>
  </si>
  <si>
    <r>
      <rPr>
        <sz val="10"/>
        <color indexed="8"/>
        <rFont val="Arial"/>
        <family val="2"/>
      </rPr>
      <t xml:space="preserve">PRDUCTION INTERCOM  Receiver  </t>
    </r>
    <r>
      <rPr>
        <sz val="10"/>
        <color indexed="8"/>
        <rFont val="宋体"/>
        <family val="3"/>
        <charset val="134"/>
      </rPr>
      <t>有线对讲系统接收点</t>
    </r>
  </si>
  <si>
    <t>CLEARCOM  Master Station  无线对讲系统基站</t>
    <phoneticPr fontId="23" type="noConversion"/>
  </si>
  <si>
    <t>CLEARCOM   Receiver  无线对讲系统接收点</t>
    <phoneticPr fontId="23" type="noConversion"/>
  </si>
  <si>
    <r>
      <t xml:space="preserve"> DI Box  DI</t>
    </r>
    <r>
      <rPr>
        <sz val="10"/>
        <color indexed="8"/>
        <rFont val="宋体"/>
        <family val="3"/>
        <charset val="134"/>
      </rPr>
      <t>盒</t>
    </r>
    <phoneticPr fontId="23" type="noConversion"/>
  </si>
  <si>
    <t>无线对讲机</t>
    <phoneticPr fontId="23" type="noConversion"/>
  </si>
  <si>
    <r>
      <t>MAC</t>
    </r>
    <r>
      <rPr>
        <sz val="10"/>
        <color indexed="8"/>
        <rFont val="宋体"/>
        <family val="3"/>
        <charset val="134"/>
      </rPr>
      <t>笔记本电脑</t>
    </r>
    <r>
      <rPr>
        <sz val="10"/>
        <color indexed="8"/>
        <rFont val="Arial"/>
        <family val="2"/>
      </rPr>
      <t>(APPLE , MACBOOK)</t>
    </r>
    <phoneticPr fontId="23" type="noConversion"/>
  </si>
  <si>
    <r>
      <rPr>
        <sz val="10"/>
        <color indexed="8"/>
        <rFont val="Arial"/>
        <family val="2"/>
      </rPr>
      <t xml:space="preserve">Audio Cable  </t>
    </r>
    <r>
      <rPr>
        <sz val="10"/>
        <color indexed="8"/>
        <rFont val="宋体"/>
        <family val="3"/>
        <charset val="134"/>
      </rPr>
      <t>音频线材</t>
    </r>
    <r>
      <rPr>
        <sz val="10"/>
        <color indexed="8"/>
        <rFont val="Arial"/>
        <family val="2"/>
      </rPr>
      <t xml:space="preserve"> </t>
    </r>
  </si>
  <si>
    <t>·</t>
    <phoneticPr fontId="12" type="noConversion"/>
  </si>
  <si>
    <r>
      <t xml:space="preserve">DELL Monitor  </t>
    </r>
    <r>
      <rPr>
        <sz val="10"/>
        <color indexed="8"/>
        <rFont val="宋体"/>
        <family val="3"/>
        <charset val="134"/>
      </rPr>
      <t>监视器</t>
    </r>
    <r>
      <rPr>
        <sz val="10"/>
        <color indexed="8"/>
        <rFont val="Arial"/>
        <family val="2"/>
      </rPr>
      <t>(</t>
    </r>
    <r>
      <rPr>
        <sz val="10"/>
        <color indexed="8"/>
        <rFont val="宋体"/>
        <family val="3"/>
        <charset val="134"/>
      </rPr>
      <t>液晶</t>
    </r>
    <r>
      <rPr>
        <sz val="10"/>
        <color indexed="8"/>
        <rFont val="Arial"/>
        <family val="2"/>
      </rPr>
      <t xml:space="preserve">  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Arial"/>
        <family val="2"/>
      </rPr>
      <t>24")</t>
    </r>
    <phoneticPr fontId="12" type="noConversion"/>
  </si>
  <si>
    <t>北京国贸大酒店群贤宴会厅</t>
    <rPh sb="0" eb="1">
      <t>fu z</t>
    </rPh>
    <rPh sb="2" eb="3">
      <t>hai xia guo ji</t>
    </rPh>
    <phoneticPr fontId="12" type="noConversion"/>
  </si>
  <si>
    <r>
      <t>2021</t>
    </r>
    <r>
      <rPr>
        <sz val="10"/>
        <color rgb="FF000000"/>
        <rFont val="SimSun"/>
        <family val="3"/>
        <charset val="134"/>
      </rPr>
      <t>年</t>
    </r>
    <r>
      <rPr>
        <sz val="10"/>
        <color rgb="FF000000"/>
        <rFont val="Arial"/>
        <family val="2"/>
      </rPr>
      <t>10</t>
    </r>
    <r>
      <rPr>
        <sz val="10"/>
        <color rgb="FF000000"/>
        <rFont val="SimSun"/>
        <family val="3"/>
        <charset val="134"/>
      </rPr>
      <t>月</t>
    </r>
    <r>
      <rPr>
        <sz val="10"/>
        <color rgb="FF000000"/>
        <rFont val="Arial"/>
        <family val="2"/>
      </rPr>
      <t>20</t>
    </r>
    <r>
      <rPr>
        <sz val="10"/>
        <color rgb="FF000000"/>
        <rFont val="SimSun"/>
        <family val="3"/>
        <charset val="134"/>
      </rPr>
      <t>号</t>
    </r>
    <rPh sb="4" eb="5">
      <t>nian</t>
    </rPh>
    <rPh sb="6" eb="7">
      <t>yuehao</t>
    </rPh>
    <phoneticPr fontId="12" type="noConversion"/>
  </si>
  <si>
    <t>BeiJing Local</t>
    <phoneticPr fontId="12" type="noConversion"/>
  </si>
  <si>
    <t>To:</t>
    <phoneticPr fontId="12" type="noConversion"/>
  </si>
  <si>
    <r>
      <t xml:space="preserve">560 LED Controller </t>
    </r>
    <r>
      <rPr>
        <sz val="10"/>
        <color indexed="8"/>
        <rFont val="宋体"/>
        <family val="3"/>
        <charset val="134"/>
      </rPr>
      <t>处理器</t>
    </r>
    <phoneticPr fontId="12" type="noConversion"/>
  </si>
  <si>
    <r>
      <t xml:space="preserve">SHARP LCD-60 </t>
    </r>
    <r>
      <rPr>
        <sz val="10"/>
        <color rgb="FF000000"/>
        <rFont val="Arial"/>
        <family val="2"/>
      </rPr>
      <t>液晶电视(60"，全高清)</t>
    </r>
    <phoneticPr fontId="12" type="noConversion"/>
  </si>
  <si>
    <r>
      <t>Layer</t>
    </r>
    <r>
      <rPr>
        <sz val="10"/>
        <color rgb="FF000000"/>
        <rFont val="SimSun"/>
        <family val="3"/>
        <charset val="134"/>
      </rPr>
      <t>架（2</t>
    </r>
    <r>
      <rPr>
        <sz val="10"/>
        <color rgb="FF000000"/>
        <rFont val="Arial"/>
        <family val="2"/>
      </rPr>
      <t>m*2m*8m*2</t>
    </r>
    <r>
      <rPr>
        <sz val="10"/>
        <color rgb="FF000000"/>
        <rFont val="SimSun"/>
        <family val="3"/>
        <charset val="134"/>
      </rPr>
      <t>）</t>
    </r>
    <phoneticPr fontId="12" type="noConversion"/>
  </si>
  <si>
    <r>
      <t>P3 LED Display LED</t>
    </r>
    <r>
      <rPr>
        <sz val="10"/>
        <color indexed="8"/>
        <rFont val="宋体"/>
        <family val="3"/>
        <charset val="134"/>
      </rPr>
      <t>大屏幕</t>
    </r>
    <r>
      <rPr>
        <sz val="10"/>
        <color rgb="FF000000"/>
        <rFont val="SimSun"/>
        <family val="3"/>
        <charset val="134"/>
      </rPr>
      <t>（</t>
    </r>
    <r>
      <rPr>
        <sz val="10"/>
        <color rgb="FF000000"/>
        <rFont val="Arial"/>
        <family val="2"/>
      </rPr>
      <t>30mX5.5m</t>
    </r>
    <r>
      <rPr>
        <sz val="10"/>
        <color rgb="FF000000"/>
        <rFont val="SimSun"/>
        <family val="3"/>
        <charset val="134"/>
      </rPr>
      <t>）</t>
    </r>
    <phoneticPr fontId="12" type="noConversion"/>
  </si>
  <si>
    <t>Total  Amount (¥):</t>
    <phoneticPr fontId="12" type="noConversion"/>
  </si>
  <si>
    <t>Discount  Amount (¥):</t>
    <phoneticPr fontId="12" type="noConversion"/>
  </si>
  <si>
    <r>
      <t xml:space="preserve">Truss  </t>
    </r>
    <r>
      <rPr>
        <sz val="10"/>
        <color indexed="8"/>
        <rFont val="宋体"/>
        <family val="3"/>
        <charset val="134"/>
      </rPr>
      <t>灯光架</t>
    </r>
    <r>
      <rPr>
        <sz val="10"/>
        <color indexed="8"/>
        <rFont val="Arial"/>
        <family val="2"/>
      </rPr>
      <t xml:space="preserve">  (300mmx300mm)</t>
    </r>
    <phoneticPr fontId="12" type="noConversion"/>
  </si>
  <si>
    <r>
      <t>2021</t>
    </r>
    <r>
      <rPr>
        <sz val="10"/>
        <color rgb="FF000000"/>
        <rFont val="SimSun"/>
        <family val="3"/>
        <charset val="134"/>
      </rPr>
      <t>年</t>
    </r>
    <r>
      <rPr>
        <sz val="10"/>
        <color rgb="FF000000"/>
        <rFont val="Arial"/>
        <family val="2"/>
      </rPr>
      <t>10</t>
    </r>
    <r>
      <rPr>
        <sz val="10"/>
        <color rgb="FF000000"/>
        <rFont val="SimSun"/>
        <family val="3"/>
        <charset val="134"/>
      </rPr>
      <t>月</t>
    </r>
    <r>
      <rPr>
        <sz val="10"/>
        <color rgb="FF000000"/>
        <rFont val="Arial"/>
        <family val="2"/>
      </rPr>
      <t>18</t>
    </r>
    <r>
      <rPr>
        <sz val="10"/>
        <color rgb="FF000000"/>
        <rFont val="SimSun"/>
        <family val="3"/>
        <charset val="134"/>
      </rPr>
      <t>号</t>
    </r>
    <rPh sb="4" eb="5">
      <t>nian</t>
    </rPh>
    <rPh sb="6" eb="7">
      <t>yue</t>
    </rPh>
    <rPh sb="9" eb="10">
      <t>hao</t>
    </rPh>
    <rPh sb="10" eb="11">
      <t>zao</t>
    </rPh>
    <phoneticPr fontId="12" type="noConversion"/>
  </si>
  <si>
    <r>
      <t>Layer</t>
    </r>
    <r>
      <rPr>
        <sz val="10"/>
        <color rgb="FF000000"/>
        <rFont val="SimSun"/>
        <family val="3"/>
        <charset val="134"/>
      </rPr>
      <t>架（2</t>
    </r>
    <r>
      <rPr>
        <sz val="10"/>
        <color rgb="FF000000"/>
        <rFont val="Arial"/>
        <family val="2"/>
      </rPr>
      <t>m*2m*8m*16</t>
    </r>
    <r>
      <rPr>
        <sz val="10"/>
        <color rgb="FF000000"/>
        <rFont val="SimSun"/>
        <family val="3"/>
        <charset val="134"/>
      </rPr>
      <t>）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</si>
</sst>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ddd&quot;, &quot;mmmm&quot; &quot;dd&quot;, &quot;yyyy"/>
    <numFmt numFmtId="177" formatCode="#,##0;#,##0"/>
  </numFmts>
  <fonts count="29">
    <font>
      <sz val="12"/>
      <color indexed="8"/>
      <name val="Verdana"/>
    </font>
    <font>
      <sz val="12"/>
      <color indexed="8"/>
      <name val="Arial"/>
      <family val="2"/>
    </font>
    <font>
      <sz val="11"/>
      <color indexed="8"/>
      <name val="Arial"/>
      <family val="2"/>
    </font>
    <font>
      <sz val="16"/>
      <color indexed="8"/>
      <name val="宋体"/>
      <family val="3"/>
      <charset val="134"/>
    </font>
    <font>
      <b/>
      <sz val="16"/>
      <color indexed="8"/>
      <name val="Arial"/>
      <family val="2"/>
    </font>
    <font>
      <b/>
      <sz val="16"/>
      <color indexed="8"/>
      <name val="Tahoma"/>
      <family val="2"/>
    </font>
    <font>
      <b/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b/>
      <sz val="11"/>
      <color indexed="8"/>
      <name val="Arial"/>
      <family val="2"/>
    </font>
    <font>
      <b/>
      <sz val="10"/>
      <color indexed="9"/>
      <name val="Arial"/>
      <family val="2"/>
    </font>
    <font>
      <sz val="9"/>
      <name val="Verdana"/>
      <family val="2"/>
    </font>
    <font>
      <u/>
      <sz val="12"/>
      <color theme="10"/>
      <name val="Verdana"/>
      <family val="2"/>
    </font>
    <font>
      <u/>
      <sz val="12"/>
      <color theme="10"/>
      <name val="Arial"/>
      <family val="2"/>
    </font>
    <font>
      <sz val="10"/>
      <color theme="1"/>
      <name val="Arial"/>
      <family val="2"/>
    </font>
    <font>
      <sz val="10"/>
      <color theme="1"/>
      <name val="宋体"/>
      <family val="3"/>
      <charset val="134"/>
    </font>
    <font>
      <sz val="12"/>
      <color theme="1"/>
      <name val="Arial"/>
      <family val="2"/>
    </font>
    <font>
      <sz val="12"/>
      <color theme="1"/>
      <name val="Verdana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rgb="FF000000"/>
      <name val="SimSun"/>
      <family val="3"/>
      <charset val="134"/>
    </font>
    <font>
      <sz val="10"/>
      <color indexed="8"/>
      <name val="SimSun"/>
      <family val="3"/>
      <charset val="134"/>
    </font>
    <font>
      <sz val="9"/>
      <name val="Verdana"/>
      <family val="2"/>
    </font>
    <font>
      <sz val="12"/>
      <color indexed="8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Verdana"/>
      <family val="2"/>
    </font>
    <font>
      <b/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9"/>
      </patternFill>
    </fill>
  </fills>
  <borders count="2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10"/>
      </right>
      <top/>
      <bottom style="medium">
        <color indexed="8"/>
      </bottom>
      <diagonal/>
    </border>
    <border>
      <left style="thin">
        <color indexed="10"/>
      </left>
      <right style="thin">
        <color indexed="10"/>
      </right>
      <top/>
      <bottom style="medium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13" fillId="0" borderId="0" applyNumberFormat="0" applyFill="0" applyBorder="0" applyAlignment="0" applyProtection="0">
      <alignment vertical="top" wrapText="1"/>
    </xf>
  </cellStyleXfs>
  <cellXfs count="127">
    <xf numFmtId="0" fontId="0" fillId="0" borderId="0" xfId="0" applyFont="1" applyAlignment="1">
      <alignment vertical="top" wrapText="1"/>
    </xf>
    <xf numFmtId="0" fontId="1" fillId="2" borderId="1" xfId="0" applyFont="1" applyFill="1" applyBorder="1" applyAlignment="1"/>
    <xf numFmtId="49" fontId="3" fillId="2" borderId="3" xfId="0" applyNumberFormat="1" applyFont="1" applyFill="1" applyBorder="1" applyAlignment="1"/>
    <xf numFmtId="1" fontId="3" fillId="2" borderId="4" xfId="0" applyNumberFormat="1" applyFont="1" applyFill="1" applyBorder="1" applyAlignment="1"/>
    <xf numFmtId="1" fontId="1" fillId="2" borderId="4" xfId="0" applyNumberFormat="1" applyFont="1" applyFill="1" applyBorder="1" applyAlignment="1"/>
    <xf numFmtId="0" fontId="1" fillId="2" borderId="7" xfId="0" applyFont="1" applyFill="1" applyBorder="1" applyAlignment="1"/>
    <xf numFmtId="49" fontId="11" fillId="3" borderId="13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right" vertical="center"/>
    </xf>
    <xf numFmtId="0" fontId="8" fillId="2" borderId="16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/>
    <xf numFmtId="3" fontId="8" fillId="2" borderId="1" xfId="0" applyNumberFormat="1" applyFont="1" applyFill="1" applyBorder="1" applyAlignment="1"/>
    <xf numFmtId="0" fontId="8" fillId="2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/>
    <xf numFmtId="3" fontId="6" fillId="2" borderId="1" xfId="0" applyNumberFormat="1" applyFont="1" applyFill="1" applyBorder="1" applyAlignment="1"/>
    <xf numFmtId="1" fontId="1" fillId="2" borderId="1" xfId="0" applyNumberFormat="1" applyFont="1" applyFill="1" applyBorder="1" applyAlignment="1"/>
    <xf numFmtId="3" fontId="6" fillId="2" borderId="10" xfId="0" applyNumberFormat="1" applyFont="1" applyFill="1" applyBorder="1" applyAlignment="1"/>
    <xf numFmtId="49" fontId="11" fillId="6" borderId="13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/>
    <xf numFmtId="3" fontId="10" fillId="2" borderId="1" xfId="0" applyNumberFormat="1" applyFont="1" applyFill="1" applyBorder="1" applyAlignment="1">
      <alignment vertical="center"/>
    </xf>
    <xf numFmtId="14" fontId="8" fillId="2" borderId="1" xfId="0" applyNumberFormat="1" applyFont="1" applyFill="1" applyBorder="1" applyAlignment="1">
      <alignment horizontal="left" vertical="center"/>
    </xf>
    <xf numFmtId="49" fontId="6" fillId="2" borderId="8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1" fontId="6" fillId="2" borderId="1" xfId="0" applyNumberFormat="1" applyFont="1" applyFill="1" applyBorder="1" applyAlignment="1">
      <alignment horizontal="right" vertical="center"/>
    </xf>
    <xf numFmtId="49" fontId="6" fillId="2" borderId="9" xfId="0" applyNumberFormat="1" applyFont="1" applyFill="1" applyBorder="1" applyAlignment="1">
      <alignment horizontal="left" vertical="center"/>
    </xf>
    <xf numFmtId="1" fontId="8" fillId="2" borderId="1" xfId="0" applyNumberFormat="1" applyFont="1" applyFill="1" applyBorder="1" applyAlignment="1"/>
    <xf numFmtId="1" fontId="8" fillId="2" borderId="1" xfId="0" applyNumberFormat="1" applyFont="1" applyFill="1" applyBorder="1" applyAlignment="1"/>
    <xf numFmtId="0" fontId="1" fillId="2" borderId="10" xfId="0" applyNumberFormat="1" applyFont="1" applyFill="1" applyBorder="1" applyAlignment="1"/>
    <xf numFmtId="3" fontId="10" fillId="2" borderId="10" xfId="0" applyNumberFormat="1" applyFont="1" applyFill="1" applyBorder="1" applyAlignment="1">
      <alignment vertical="center"/>
    </xf>
    <xf numFmtId="1" fontId="8" fillId="2" borderId="1" xfId="0" applyNumberFormat="1" applyFont="1" applyFill="1" applyBorder="1" applyAlignment="1"/>
    <xf numFmtId="1" fontId="8" fillId="2" borderId="1" xfId="0" applyNumberFormat="1" applyFont="1" applyFill="1" applyBorder="1" applyAlignment="1"/>
    <xf numFmtId="0" fontId="17" fillId="2" borderId="1" xfId="0" applyFont="1" applyFill="1" applyBorder="1" applyAlignment="1"/>
    <xf numFmtId="0" fontId="18" fillId="0" borderId="0" xfId="0" applyFont="1" applyAlignment="1">
      <alignment vertical="top" wrapText="1"/>
    </xf>
    <xf numFmtId="0" fontId="15" fillId="2" borderId="1" xfId="0" applyNumberFormat="1" applyFont="1" applyFill="1" applyBorder="1" applyAlignment="1">
      <alignment horizontal="center"/>
    </xf>
    <xf numFmtId="0" fontId="15" fillId="2" borderId="1" xfId="0" applyNumberFormat="1" applyFont="1" applyFill="1" applyBorder="1" applyAlignment="1"/>
    <xf numFmtId="1" fontId="8" fillId="2" borderId="1" xfId="0" applyNumberFormat="1" applyFont="1" applyFill="1" applyBorder="1" applyAlignment="1"/>
    <xf numFmtId="0" fontId="20" fillId="7" borderId="16" xfId="0" applyNumberFormat="1" applyFont="1" applyFill="1" applyBorder="1" applyAlignment="1">
      <alignment horizontal="center"/>
    </xf>
    <xf numFmtId="0" fontId="20" fillId="7" borderId="1" xfId="0" applyNumberFormat="1" applyFont="1" applyFill="1" applyBorder="1" applyAlignment="1">
      <alignment horizontal="center" vertical="center"/>
    </xf>
    <xf numFmtId="177" fontId="20" fillId="7" borderId="1" xfId="0" applyNumberFormat="1" applyFont="1" applyFill="1" applyBorder="1" applyAlignment="1"/>
    <xf numFmtId="3" fontId="20" fillId="7" borderId="1" xfId="0" applyNumberFormat="1" applyFont="1" applyFill="1" applyBorder="1" applyAlignment="1"/>
    <xf numFmtId="1" fontId="20" fillId="7" borderId="1" xfId="0" applyNumberFormat="1" applyFont="1" applyFill="1" applyBorder="1" applyAlignment="1"/>
    <xf numFmtId="0" fontId="24" fillId="7" borderId="1" xfId="0" applyFont="1" applyFill="1" applyBorder="1" applyAlignment="1"/>
    <xf numFmtId="0" fontId="0" fillId="0" borderId="0" xfId="0">
      <alignment vertical="top" wrapText="1"/>
    </xf>
    <xf numFmtId="0" fontId="25" fillId="7" borderId="1" xfId="0" applyNumberFormat="1" applyFont="1" applyFill="1" applyBorder="1" applyAlignment="1">
      <alignment horizontal="center" vertical="center"/>
    </xf>
    <xf numFmtId="177" fontId="25" fillId="7" borderId="1" xfId="0" applyNumberFormat="1" applyFont="1" applyFill="1" applyBorder="1" applyAlignment="1"/>
    <xf numFmtId="3" fontId="25" fillId="7" borderId="1" xfId="0" applyNumberFormat="1" applyFont="1" applyFill="1" applyBorder="1" applyAlignment="1"/>
    <xf numFmtId="1" fontId="25" fillId="7" borderId="1" xfId="0" applyNumberFormat="1" applyFont="1" applyFill="1" applyBorder="1" applyAlignment="1"/>
    <xf numFmtId="0" fontId="26" fillId="7" borderId="1" xfId="0" applyFont="1" applyFill="1" applyBorder="1" applyAlignment="1"/>
    <xf numFmtId="0" fontId="27" fillId="0" borderId="0" xfId="0" applyFont="1">
      <alignment vertical="top" wrapText="1"/>
    </xf>
    <xf numFmtId="1" fontId="24" fillId="7" borderId="2" xfId="0" applyNumberFormat="1" applyFont="1" applyFill="1" applyBorder="1" applyAlignment="1"/>
    <xf numFmtId="3" fontId="28" fillId="7" borderId="1" xfId="0" applyNumberFormat="1" applyFont="1" applyFill="1" applyBorder="1" applyAlignment="1"/>
    <xf numFmtId="1" fontId="24" fillId="7" borderId="1" xfId="0" applyNumberFormat="1" applyFont="1" applyFill="1" applyBorder="1" applyAlignment="1"/>
    <xf numFmtId="1" fontId="20" fillId="2" borderId="1" xfId="0" applyNumberFormat="1" applyFont="1" applyFill="1" applyBorder="1" applyAlignment="1"/>
    <xf numFmtId="49" fontId="20" fillId="7" borderId="1" xfId="0" applyNumberFormat="1" applyFont="1" applyFill="1" applyBorder="1" applyAlignment="1">
      <alignment horizontal="left" vertical="center"/>
    </xf>
    <xf numFmtId="1" fontId="20" fillId="7" borderId="1" xfId="0" applyNumberFormat="1" applyFont="1" applyFill="1" applyBorder="1" applyAlignment="1">
      <alignment horizontal="left" vertical="center"/>
    </xf>
    <xf numFmtId="49" fontId="25" fillId="7" borderId="1" xfId="0" applyNumberFormat="1" applyFont="1" applyFill="1" applyBorder="1" applyAlignment="1">
      <alignment horizontal="left" vertical="center"/>
    </xf>
    <xf numFmtId="1" fontId="25" fillId="7" borderId="1" xfId="0" applyNumberFormat="1" applyFont="1" applyFill="1" applyBorder="1" applyAlignment="1">
      <alignment horizontal="left" vertical="center"/>
    </xf>
    <xf numFmtId="49" fontId="19" fillId="2" borderId="1" xfId="0" applyNumberFormat="1" applyFont="1" applyFill="1" applyBorder="1" applyAlignment="1">
      <alignment horizontal="left"/>
    </xf>
    <xf numFmtId="1" fontId="8" fillId="2" borderId="1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 vertical="center"/>
    </xf>
    <xf numFmtId="1" fontId="8" fillId="2" borderId="1" xfId="0" applyNumberFormat="1" applyFont="1" applyFill="1" applyBorder="1" applyAlignment="1">
      <alignment horizontal="left" vertical="center"/>
    </xf>
    <xf numFmtId="49" fontId="20" fillId="2" borderId="1" xfId="0" applyNumberFormat="1" applyFont="1" applyFill="1" applyBorder="1" applyAlignment="1">
      <alignment horizontal="left" vertical="center"/>
    </xf>
    <xf numFmtId="49" fontId="6" fillId="2" borderId="2" xfId="0" applyNumberFormat="1" applyFont="1" applyFill="1" applyBorder="1" applyAlignment="1">
      <alignment horizontal="right" vertical="center"/>
    </xf>
    <xf numFmtId="1" fontId="7" fillId="2" borderId="1" xfId="0" applyNumberFormat="1" applyFont="1" applyFill="1" applyBorder="1" applyAlignment="1">
      <alignment vertical="center"/>
    </xf>
    <xf numFmtId="49" fontId="6" fillId="5" borderId="17" xfId="0" applyNumberFormat="1" applyFont="1" applyFill="1" applyBorder="1" applyAlignment="1">
      <alignment vertical="center" wrapText="1"/>
    </xf>
    <xf numFmtId="49" fontId="20" fillId="2" borderId="1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vertical="center"/>
    </xf>
    <xf numFmtId="49" fontId="6" fillId="4" borderId="11" xfId="0" applyNumberFormat="1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/>
    </xf>
    <xf numFmtId="49" fontId="6" fillId="5" borderId="14" xfId="0" applyNumberFormat="1" applyFont="1" applyFill="1" applyBorder="1" applyAlignment="1">
      <alignment vertical="center" wrapText="1"/>
    </xf>
    <xf numFmtId="1" fontId="7" fillId="2" borderId="15" xfId="0" applyNumberFormat="1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left" vertical="center"/>
    </xf>
    <xf numFmtId="14" fontId="8" fillId="2" borderId="1" xfId="0" applyNumberFormat="1" applyFont="1" applyFill="1" applyBorder="1" applyAlignment="1">
      <alignment horizontal="left" vertical="center"/>
    </xf>
    <xf numFmtId="49" fontId="6" fillId="6" borderId="11" xfId="0" applyNumberFormat="1" applyFont="1" applyFill="1" applyBorder="1" applyAlignment="1">
      <alignment vertical="center"/>
    </xf>
    <xf numFmtId="1" fontId="7" fillId="2" borderId="11" xfId="0" applyNumberFormat="1" applyFont="1" applyFill="1" applyBorder="1" applyAlignment="1">
      <alignment vertical="center"/>
    </xf>
    <xf numFmtId="1" fontId="7" fillId="2" borderId="12" xfId="0" applyNumberFormat="1" applyFont="1" applyFill="1" applyBorder="1" applyAlignment="1">
      <alignment vertical="center"/>
    </xf>
    <xf numFmtId="0" fontId="8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/>
    <xf numFmtId="1" fontId="2" fillId="2" borderId="1" xfId="0" applyNumberFormat="1" applyFont="1" applyFill="1" applyBorder="1" applyAlignment="1"/>
    <xf numFmtId="1" fontId="2" fillId="2" borderId="2" xfId="0" applyNumberFormat="1" applyFont="1" applyFill="1" applyBorder="1" applyAlignment="1"/>
    <xf numFmtId="49" fontId="4" fillId="2" borderId="5" xfId="0" applyNumberFormat="1" applyFont="1" applyFill="1" applyBorder="1" applyAlignment="1">
      <alignment horizontal="right" vertical="center"/>
    </xf>
    <xf numFmtId="1" fontId="5" fillId="2" borderId="6" xfId="0" applyNumberFormat="1" applyFont="1" applyFill="1" applyBorder="1" applyAlignment="1">
      <alignment horizontal="right" vertical="center"/>
    </xf>
    <xf numFmtId="1" fontId="5" fillId="2" borderId="3" xfId="0" applyNumberFormat="1" applyFont="1" applyFill="1" applyBorder="1" applyAlignment="1">
      <alignment horizontal="right" vertical="center"/>
    </xf>
    <xf numFmtId="49" fontId="6" fillId="2" borderId="8" xfId="0" applyNumberFormat="1" applyFont="1" applyFill="1" applyBorder="1" applyAlignment="1">
      <alignment horizontal="left" vertical="center"/>
    </xf>
    <xf numFmtId="1" fontId="7" fillId="2" borderId="8" xfId="0" applyNumberFormat="1" applyFont="1" applyFill="1" applyBorder="1" applyAlignment="1">
      <alignment vertical="center"/>
    </xf>
    <xf numFmtId="49" fontId="8" fillId="2" borderId="8" xfId="0" applyNumberFormat="1" applyFont="1" applyFill="1" applyBorder="1" applyAlignment="1">
      <alignment horizontal="left" vertical="center"/>
    </xf>
    <xf numFmtId="1" fontId="8" fillId="2" borderId="8" xfId="0" applyNumberFormat="1" applyFont="1" applyFill="1" applyBorder="1" applyAlignment="1">
      <alignment horizontal="left" vertical="center"/>
    </xf>
    <xf numFmtId="49" fontId="9" fillId="2" borderId="8" xfId="0" applyNumberFormat="1" applyFont="1" applyFill="1" applyBorder="1" applyAlignment="1">
      <alignment horizontal="left" vertical="center"/>
    </xf>
    <xf numFmtId="49" fontId="11" fillId="3" borderId="11" xfId="0" applyNumberFormat="1" applyFont="1" applyFill="1" applyBorder="1" applyAlignment="1">
      <alignment horizontal="left" vertical="center"/>
    </xf>
    <xf numFmtId="1" fontId="7" fillId="3" borderId="11" xfId="0" applyNumberFormat="1" applyFont="1" applyFill="1" applyBorder="1" applyAlignment="1">
      <alignment vertical="center"/>
    </xf>
    <xf numFmtId="1" fontId="7" fillId="3" borderId="12" xfId="0" applyNumberFormat="1" applyFont="1" applyFill="1" applyBorder="1" applyAlignment="1">
      <alignment vertical="center"/>
    </xf>
    <xf numFmtId="49" fontId="10" fillId="2" borderId="10" xfId="0" applyNumberFormat="1" applyFont="1" applyFill="1" applyBorder="1" applyAlignment="1"/>
    <xf numFmtId="1" fontId="7" fillId="2" borderId="10" xfId="0" applyNumberFormat="1" applyFont="1" applyFill="1" applyBorder="1" applyAlignment="1"/>
    <xf numFmtId="49" fontId="6" fillId="2" borderId="9" xfId="0" applyNumberFormat="1" applyFont="1" applyFill="1" applyBorder="1" applyAlignment="1">
      <alignment horizontal="left" vertical="center"/>
    </xf>
    <xf numFmtId="1" fontId="7" fillId="2" borderId="9" xfId="0" applyNumberFormat="1" applyFont="1" applyFill="1" applyBorder="1" applyAlignment="1">
      <alignment vertical="center"/>
    </xf>
    <xf numFmtId="14" fontId="8" fillId="2" borderId="9" xfId="0" applyNumberFormat="1" applyFont="1" applyFill="1" applyBorder="1" applyAlignment="1">
      <alignment horizontal="left" vertical="center"/>
    </xf>
    <xf numFmtId="1" fontId="8" fillId="2" borderId="9" xfId="0" applyNumberFormat="1" applyFont="1" applyFill="1" applyBorder="1" applyAlignment="1">
      <alignment horizontal="left" vertical="center"/>
    </xf>
    <xf numFmtId="49" fontId="14" fillId="2" borderId="9" xfId="1" applyNumberFormat="1" applyFont="1" applyFill="1" applyBorder="1" applyAlignment="1">
      <alignment horizontal="left" vertical="center"/>
    </xf>
    <xf numFmtId="1" fontId="6" fillId="2" borderId="9" xfId="0" applyNumberFormat="1" applyFont="1" applyFill="1" applyBorder="1" applyAlignment="1">
      <alignment horizontal="left" vertical="center"/>
    </xf>
    <xf numFmtId="176" fontId="8" fillId="2" borderId="8" xfId="0" applyNumberFormat="1" applyFont="1" applyFill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right" vertical="center"/>
    </xf>
    <xf numFmtId="1" fontId="10" fillId="2" borderId="1" xfId="0" applyNumberFormat="1" applyFont="1" applyFill="1" applyBorder="1" applyAlignment="1">
      <alignment horizontal="right" vertical="center"/>
    </xf>
    <xf numFmtId="49" fontId="6" fillId="2" borderId="10" xfId="0" applyNumberFormat="1" applyFont="1" applyFill="1" applyBorder="1" applyAlignment="1">
      <alignment horizontal="right" vertical="center"/>
    </xf>
    <xf numFmtId="1" fontId="6" fillId="2" borderId="10" xfId="0" applyNumberFormat="1" applyFont="1" applyFill="1" applyBorder="1" applyAlignment="1">
      <alignment horizontal="right" vertical="center"/>
    </xf>
    <xf numFmtId="49" fontId="6" fillId="2" borderId="18" xfId="0" applyNumberFormat="1" applyFont="1" applyFill="1" applyBorder="1" applyAlignment="1">
      <alignment horizontal="right" vertical="center"/>
    </xf>
    <xf numFmtId="49" fontId="6" fillId="2" borderId="19" xfId="0" applyNumberFormat="1" applyFont="1" applyFill="1" applyBorder="1" applyAlignment="1">
      <alignment horizontal="right" vertical="center"/>
    </xf>
    <xf numFmtId="49" fontId="6" fillId="2" borderId="7" xfId="0" applyNumberFormat="1" applyFont="1" applyFill="1" applyBorder="1" applyAlignment="1">
      <alignment horizontal="right" vertical="center"/>
    </xf>
    <xf numFmtId="1" fontId="8" fillId="2" borderId="1" xfId="0" applyNumberFormat="1" applyFont="1" applyFill="1" applyBorder="1" applyAlignment="1">
      <alignment vertical="center"/>
    </xf>
    <xf numFmtId="49" fontId="6" fillId="5" borderId="14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/>
    <xf numFmtId="1" fontId="8" fillId="2" borderId="1" xfId="0" applyNumberFormat="1" applyFont="1" applyFill="1" applyBorder="1" applyAlignment="1"/>
    <xf numFmtId="49" fontId="6" fillId="5" borderId="2" xfId="0" applyNumberFormat="1" applyFont="1" applyFill="1" applyBorder="1" applyAlignment="1">
      <alignment horizontal="left" vertical="center" wrapText="1"/>
    </xf>
    <xf numFmtId="49" fontId="6" fillId="5" borderId="17" xfId="0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left" vertical="center"/>
    </xf>
    <xf numFmtId="1" fontId="15" fillId="2" borderId="1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49" fontId="8" fillId="2" borderId="19" xfId="0" applyNumberFormat="1" applyFont="1" applyFill="1" applyBorder="1" applyAlignment="1">
      <alignment horizontal="left" vertical="center"/>
    </xf>
    <xf numFmtId="49" fontId="8" fillId="2" borderId="7" xfId="0" applyNumberFormat="1" applyFont="1" applyFill="1" applyBorder="1" applyAlignment="1">
      <alignment horizontal="left" vertical="center"/>
    </xf>
    <xf numFmtId="49" fontId="6" fillId="5" borderId="16" xfId="0" applyNumberFormat="1" applyFont="1" applyFill="1" applyBorder="1" applyAlignment="1">
      <alignment vertical="center" wrapText="1"/>
    </xf>
    <xf numFmtId="49" fontId="28" fillId="7" borderId="1" xfId="0" applyNumberFormat="1" applyFont="1" applyFill="1" applyBorder="1" applyAlignment="1">
      <alignment horizontal="right" vertical="center"/>
    </xf>
    <xf numFmtId="1" fontId="28" fillId="7" borderId="1" xfId="0" applyNumberFormat="1" applyFont="1" applyFill="1" applyBorder="1" applyAlignment="1">
      <alignment horizontal="right" vertical="center"/>
    </xf>
    <xf numFmtId="49" fontId="20" fillId="7" borderId="1" xfId="0" applyNumberFormat="1" applyFont="1" applyFill="1" applyBorder="1" applyAlignment="1">
      <alignment horizontal="left"/>
    </xf>
    <xf numFmtId="1" fontId="20" fillId="7" borderId="1" xfId="0" applyNumberFormat="1" applyFont="1" applyFill="1" applyBorder="1" applyAlignment="1">
      <alignment horizontal="left"/>
    </xf>
  </cellXfs>
  <cellStyles count="2">
    <cellStyle name="常规" xfId="0" builtinId="0"/>
    <cellStyle name="超链接" xfId="1" builtinId="8"/>
  </cellStyles>
  <dxfs count="1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00FF"/>
      <rgbColor rgb="FF7B4B23"/>
      <rgbColor rgb="FFFFA93A"/>
      <rgbColor rgb="FFFABF8F"/>
      <rgbColor rgb="FFFF0000"/>
      <rgbColor rgb="FFB97034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mw@tcs-china.com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8"/>
  <sheetViews>
    <sheetView tabSelected="1" topLeftCell="A52" zoomScale="97" zoomScaleNormal="97" zoomScalePageLayoutView="97" workbookViewId="0">
      <selection activeCell="B87" sqref="B87:J87"/>
    </sheetView>
  </sheetViews>
  <sheetFormatPr baseColWidth="10" defaultRowHeight="16"/>
  <cols>
    <col min="1" max="1" width="4" customWidth="1"/>
    <col min="7" max="7" width="8.25" customWidth="1"/>
    <col min="8" max="9" width="6.625" customWidth="1"/>
    <col min="10" max="11" width="7.625" customWidth="1"/>
  </cols>
  <sheetData>
    <row r="1" spans="1:16" ht="19" customHeight="1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1"/>
      <c r="M1" s="1"/>
      <c r="N1" s="1"/>
      <c r="O1" s="1"/>
      <c r="P1" s="1"/>
    </row>
    <row r="2" spans="1:16" ht="19" customHeight="1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1"/>
      <c r="M2" s="1"/>
      <c r="N2" s="1"/>
      <c r="O2" s="1"/>
      <c r="P2" s="1"/>
    </row>
    <row r="3" spans="1:16" ht="23.5" customHeight="1" thickBot="1">
      <c r="A3" s="2" t="s">
        <v>1</v>
      </c>
      <c r="B3" s="3"/>
      <c r="C3" s="4"/>
      <c r="D3" s="4"/>
      <c r="E3" s="4"/>
      <c r="F3" s="84" t="s">
        <v>2</v>
      </c>
      <c r="G3" s="85"/>
      <c r="H3" s="85"/>
      <c r="I3" s="85"/>
      <c r="J3" s="85"/>
      <c r="K3" s="86"/>
      <c r="L3" s="5"/>
      <c r="M3" s="1"/>
      <c r="N3" s="1"/>
      <c r="O3" s="1"/>
      <c r="P3" s="1"/>
    </row>
    <row r="4" spans="1:16" ht="21" customHeight="1">
      <c r="A4" s="87" t="s">
        <v>90</v>
      </c>
      <c r="B4" s="88"/>
      <c r="C4" s="89"/>
      <c r="D4" s="90"/>
      <c r="E4" s="90"/>
      <c r="F4" s="90"/>
      <c r="G4" s="22" t="s">
        <v>3</v>
      </c>
      <c r="H4" s="91" t="s">
        <v>58</v>
      </c>
      <c r="I4" s="90"/>
      <c r="J4" s="90"/>
      <c r="K4" s="90"/>
      <c r="L4" s="1"/>
      <c r="M4" s="1"/>
      <c r="N4" s="1"/>
      <c r="O4" s="1"/>
      <c r="P4" s="1"/>
    </row>
    <row r="5" spans="1:16" ht="21" customHeight="1">
      <c r="A5" s="73" t="s">
        <v>4</v>
      </c>
      <c r="B5" s="65"/>
      <c r="C5" s="61"/>
      <c r="D5" s="62"/>
      <c r="E5" s="62"/>
      <c r="F5" s="62"/>
      <c r="G5" s="23" t="s">
        <v>5</v>
      </c>
      <c r="H5" s="80">
        <v>18514037306</v>
      </c>
      <c r="I5" s="62"/>
      <c r="J5" s="62"/>
      <c r="K5" s="62"/>
      <c r="L5" s="1"/>
      <c r="M5" s="1"/>
      <c r="N5" s="1"/>
      <c r="O5" s="1"/>
      <c r="P5" s="1"/>
    </row>
    <row r="6" spans="1:16" ht="21" customHeight="1" thickBot="1">
      <c r="A6" s="97" t="s">
        <v>6</v>
      </c>
      <c r="B6" s="98"/>
      <c r="C6" s="99"/>
      <c r="D6" s="100"/>
      <c r="E6" s="100"/>
      <c r="F6" s="100"/>
      <c r="G6" s="25" t="s">
        <v>7</v>
      </c>
      <c r="H6" s="101" t="s">
        <v>59</v>
      </c>
      <c r="I6" s="102"/>
      <c r="J6" s="102"/>
      <c r="K6" s="102"/>
      <c r="L6" s="1"/>
      <c r="M6" s="1"/>
      <c r="N6" s="1"/>
      <c r="O6" s="1"/>
      <c r="P6" s="1"/>
    </row>
    <row r="7" spans="1:16" ht="21" customHeight="1">
      <c r="A7" s="87" t="s">
        <v>8</v>
      </c>
      <c r="B7" s="88"/>
      <c r="C7" s="91" t="s">
        <v>50</v>
      </c>
      <c r="D7" s="103"/>
      <c r="E7" s="103"/>
      <c r="F7" s="103"/>
      <c r="G7" s="103"/>
      <c r="H7" s="103"/>
      <c r="I7" s="103"/>
      <c r="J7" s="103"/>
      <c r="K7" s="103"/>
      <c r="L7" s="1"/>
      <c r="M7" s="1"/>
      <c r="N7" s="1"/>
      <c r="O7" s="1"/>
      <c r="P7" s="1"/>
    </row>
    <row r="8" spans="1:16" ht="21" customHeight="1">
      <c r="A8" s="73" t="s">
        <v>9</v>
      </c>
      <c r="B8" s="65"/>
      <c r="C8" s="74" t="s">
        <v>87</v>
      </c>
      <c r="D8" s="75"/>
      <c r="E8" s="75"/>
      <c r="F8" s="75"/>
      <c r="G8" s="75"/>
      <c r="H8" s="75"/>
      <c r="I8" s="75"/>
      <c r="J8" s="75"/>
      <c r="K8" s="75"/>
      <c r="L8" s="1"/>
      <c r="M8" s="1"/>
      <c r="N8" s="1"/>
      <c r="O8" s="1"/>
      <c r="P8" s="1"/>
    </row>
    <row r="9" spans="1:16" ht="21" customHeight="1">
      <c r="A9" s="73" t="s">
        <v>10</v>
      </c>
      <c r="B9" s="65"/>
      <c r="C9" s="61" t="s">
        <v>98</v>
      </c>
      <c r="D9" s="76"/>
      <c r="E9" s="76"/>
      <c r="F9" s="76"/>
      <c r="G9" s="76"/>
      <c r="H9" s="76"/>
      <c r="I9" s="76"/>
      <c r="J9" s="76"/>
      <c r="K9" s="76"/>
      <c r="L9" s="1"/>
      <c r="M9" s="1"/>
      <c r="N9" s="1"/>
      <c r="O9" s="1"/>
      <c r="P9" s="1"/>
    </row>
    <row r="10" spans="1:16" ht="21" customHeight="1">
      <c r="A10" s="73" t="s">
        <v>11</v>
      </c>
      <c r="B10" s="65"/>
      <c r="C10" s="61" t="s">
        <v>88</v>
      </c>
      <c r="D10" s="76"/>
      <c r="E10" s="76"/>
      <c r="F10" s="76"/>
      <c r="G10" s="76"/>
      <c r="H10" s="76"/>
      <c r="I10" s="76"/>
      <c r="J10" s="76"/>
      <c r="K10" s="76"/>
      <c r="L10" s="21"/>
      <c r="M10" s="1"/>
      <c r="N10" s="1"/>
      <c r="O10" s="1"/>
      <c r="P10" s="1"/>
    </row>
    <row r="11" spans="1:16" ht="21" customHeight="1">
      <c r="A11" s="68" t="s">
        <v>12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1"/>
      <c r="M11" s="1"/>
      <c r="N11" s="1"/>
      <c r="O11" s="1"/>
      <c r="P11" s="1"/>
    </row>
    <row r="12" spans="1:16" ht="21" customHeight="1">
      <c r="A12" s="95" t="s">
        <v>13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1"/>
      <c r="M12" s="1"/>
      <c r="N12" s="1"/>
      <c r="O12" s="1"/>
      <c r="P12" s="1"/>
    </row>
    <row r="13" spans="1:16" ht="21" customHeight="1">
      <c r="A13" s="92" t="s">
        <v>14</v>
      </c>
      <c r="B13" s="93"/>
      <c r="C13" s="93"/>
      <c r="D13" s="93"/>
      <c r="E13" s="93"/>
      <c r="F13" s="93"/>
      <c r="G13" s="94"/>
      <c r="H13" s="6" t="s">
        <v>15</v>
      </c>
      <c r="I13" s="6" t="s">
        <v>16</v>
      </c>
      <c r="J13" s="6" t="s">
        <v>17</v>
      </c>
      <c r="K13" s="6" t="s">
        <v>18</v>
      </c>
      <c r="L13" s="7"/>
      <c r="M13" s="24"/>
      <c r="N13" s="24"/>
      <c r="O13" s="24"/>
      <c r="P13" s="24"/>
    </row>
    <row r="14" spans="1:16" ht="21" customHeight="1">
      <c r="A14" s="69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1"/>
      <c r="M14" s="1"/>
      <c r="N14" s="1"/>
      <c r="O14" s="1"/>
      <c r="P14" s="1"/>
    </row>
    <row r="15" spans="1:16" ht="21" customHeight="1">
      <c r="A15" s="71" t="s">
        <v>19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1"/>
      <c r="M15" s="1"/>
      <c r="N15" s="1"/>
      <c r="O15" s="1"/>
      <c r="P15" s="1"/>
    </row>
    <row r="16" spans="1:16" ht="21" customHeight="1">
      <c r="A16" s="8">
        <v>1</v>
      </c>
      <c r="B16" s="60" t="s">
        <v>94</v>
      </c>
      <c r="C16" s="59"/>
      <c r="D16" s="59"/>
      <c r="E16" s="59"/>
      <c r="F16" s="59"/>
      <c r="G16" s="59"/>
      <c r="H16" s="9">
        <v>165</v>
      </c>
      <c r="I16" s="9">
        <v>1</v>
      </c>
      <c r="J16" s="10">
        <v>400</v>
      </c>
      <c r="K16" s="11">
        <f t="shared" ref="K16:K30" si="0">SUM(J16*I16*H16)</f>
        <v>66000</v>
      </c>
      <c r="L16" s="26"/>
      <c r="M16" s="1"/>
      <c r="N16" s="1"/>
      <c r="O16" s="1"/>
      <c r="P16" s="1"/>
    </row>
    <row r="17" spans="1:16" ht="21" customHeight="1">
      <c r="A17" s="8">
        <v>2</v>
      </c>
      <c r="B17" s="60" t="s">
        <v>91</v>
      </c>
      <c r="C17" s="59"/>
      <c r="D17" s="59"/>
      <c r="E17" s="59"/>
      <c r="F17" s="59"/>
      <c r="G17" s="59"/>
      <c r="H17" s="9">
        <v>6</v>
      </c>
      <c r="I17" s="9">
        <v>1</v>
      </c>
      <c r="J17" s="10">
        <v>1500</v>
      </c>
      <c r="K17" s="11">
        <f t="shared" si="0"/>
        <v>9000</v>
      </c>
      <c r="L17" s="27"/>
      <c r="M17" s="1"/>
      <c r="N17" s="1"/>
      <c r="O17" s="1"/>
      <c r="P17" s="1"/>
    </row>
    <row r="18" spans="1:16" ht="21" customHeight="1">
      <c r="A18" s="8">
        <v>3</v>
      </c>
      <c r="B18" s="60" t="s">
        <v>49</v>
      </c>
      <c r="C18" s="59"/>
      <c r="D18" s="59"/>
      <c r="E18" s="59"/>
      <c r="F18" s="59"/>
      <c r="G18" s="59"/>
      <c r="H18" s="9">
        <v>1</v>
      </c>
      <c r="I18" s="9">
        <v>1</v>
      </c>
      <c r="J18" s="10">
        <v>30000</v>
      </c>
      <c r="K18" s="11">
        <f t="shared" si="0"/>
        <v>30000</v>
      </c>
      <c r="L18" s="27"/>
      <c r="M18" s="1"/>
      <c r="N18" s="1"/>
      <c r="O18" s="1"/>
      <c r="P18" s="1"/>
    </row>
    <row r="19" spans="1:16" ht="21" customHeight="1">
      <c r="A19" s="8">
        <v>4</v>
      </c>
      <c r="B19" s="60" t="s">
        <v>41</v>
      </c>
      <c r="C19" s="59"/>
      <c r="D19" s="59"/>
      <c r="E19" s="59"/>
      <c r="F19" s="59"/>
      <c r="G19" s="59"/>
      <c r="H19" s="9">
        <v>1</v>
      </c>
      <c r="I19" s="9">
        <v>1</v>
      </c>
      <c r="J19" s="10">
        <v>10000</v>
      </c>
      <c r="K19" s="11">
        <f t="shared" si="0"/>
        <v>10000</v>
      </c>
      <c r="L19" s="27"/>
      <c r="M19" s="1"/>
      <c r="N19" s="1"/>
      <c r="O19" s="1"/>
      <c r="P19" s="1"/>
    </row>
    <row r="20" spans="1:16" ht="21" customHeight="1">
      <c r="A20" s="8">
        <v>5</v>
      </c>
      <c r="B20" s="60" t="s">
        <v>42</v>
      </c>
      <c r="C20" s="59"/>
      <c r="D20" s="59"/>
      <c r="E20" s="59"/>
      <c r="F20" s="59"/>
      <c r="G20" s="59"/>
      <c r="H20" s="9">
        <v>2</v>
      </c>
      <c r="I20" s="9">
        <v>1</v>
      </c>
      <c r="J20" s="10">
        <v>400</v>
      </c>
      <c r="K20" s="11">
        <f t="shared" si="0"/>
        <v>800</v>
      </c>
      <c r="L20" s="27"/>
      <c r="M20" s="1"/>
      <c r="N20" s="1"/>
      <c r="O20" s="1"/>
      <c r="P20" s="1"/>
    </row>
    <row r="21" spans="1:16" ht="21" customHeight="1">
      <c r="A21" s="8">
        <v>6</v>
      </c>
      <c r="B21" s="67" t="s">
        <v>65</v>
      </c>
      <c r="C21" s="59"/>
      <c r="D21" s="59"/>
      <c r="E21" s="59"/>
      <c r="F21" s="59"/>
      <c r="G21" s="59"/>
      <c r="H21" s="9">
        <v>6</v>
      </c>
      <c r="I21" s="9">
        <v>1</v>
      </c>
      <c r="J21" s="10">
        <v>1500</v>
      </c>
      <c r="K21" s="11">
        <f t="shared" si="0"/>
        <v>9000</v>
      </c>
      <c r="L21" s="27"/>
      <c r="M21" s="1"/>
      <c r="N21" s="1"/>
      <c r="O21" s="1"/>
      <c r="P21" s="1"/>
    </row>
    <row r="22" spans="1:16" ht="21" customHeight="1">
      <c r="A22" s="8">
        <v>7</v>
      </c>
      <c r="B22" s="60" t="s">
        <v>55</v>
      </c>
      <c r="C22" s="59"/>
      <c r="D22" s="59"/>
      <c r="E22" s="59"/>
      <c r="F22" s="59"/>
      <c r="G22" s="59"/>
      <c r="H22" s="9">
        <v>6</v>
      </c>
      <c r="I22" s="9">
        <v>1</v>
      </c>
      <c r="J22" s="10">
        <v>2000</v>
      </c>
      <c r="K22" s="11">
        <f t="shared" si="0"/>
        <v>12000</v>
      </c>
      <c r="L22" s="27"/>
      <c r="M22" s="1"/>
      <c r="N22" s="1"/>
      <c r="O22" s="1"/>
      <c r="P22" s="1"/>
    </row>
    <row r="23" spans="1:16" ht="21" customHeight="1">
      <c r="A23" s="8">
        <v>8</v>
      </c>
      <c r="B23" s="60" t="s">
        <v>43</v>
      </c>
      <c r="C23" s="59"/>
      <c r="D23" s="59"/>
      <c r="E23" s="59"/>
      <c r="F23" s="59"/>
      <c r="G23" s="59"/>
      <c r="H23" s="9">
        <v>2</v>
      </c>
      <c r="I23" s="9">
        <v>1</v>
      </c>
      <c r="J23" s="10">
        <v>600</v>
      </c>
      <c r="K23" s="11">
        <f t="shared" si="0"/>
        <v>1200</v>
      </c>
      <c r="L23" s="27"/>
      <c r="M23" s="1"/>
      <c r="N23" s="1"/>
      <c r="O23" s="1"/>
      <c r="P23" s="1"/>
    </row>
    <row r="24" spans="1:16" ht="21" customHeight="1">
      <c r="A24" s="8">
        <v>9</v>
      </c>
      <c r="B24" s="60" t="s">
        <v>60</v>
      </c>
      <c r="C24" s="59"/>
      <c r="D24" s="59"/>
      <c r="E24" s="59"/>
      <c r="F24" s="59"/>
      <c r="G24" s="59"/>
      <c r="H24" s="9">
        <v>10</v>
      </c>
      <c r="I24" s="9">
        <v>1</v>
      </c>
      <c r="J24" s="10">
        <v>600</v>
      </c>
      <c r="K24" s="11">
        <f t="shared" si="0"/>
        <v>6000</v>
      </c>
      <c r="L24" s="27"/>
      <c r="M24" s="1"/>
      <c r="N24" s="1"/>
      <c r="O24" s="1"/>
      <c r="P24" s="1"/>
    </row>
    <row r="25" spans="1:16" ht="21" customHeight="1">
      <c r="A25" s="8">
        <v>10</v>
      </c>
      <c r="B25" s="60" t="s">
        <v>44</v>
      </c>
      <c r="C25" s="59"/>
      <c r="D25" s="59"/>
      <c r="E25" s="59"/>
      <c r="F25" s="59"/>
      <c r="G25" s="59"/>
      <c r="H25" s="9">
        <v>10</v>
      </c>
      <c r="I25" s="9">
        <v>1</v>
      </c>
      <c r="J25" s="10">
        <v>400</v>
      </c>
      <c r="K25" s="11">
        <f t="shared" si="0"/>
        <v>4000</v>
      </c>
      <c r="L25" s="27"/>
      <c r="M25" s="1"/>
      <c r="N25" s="1"/>
      <c r="O25" s="1"/>
      <c r="P25" s="1"/>
    </row>
    <row r="26" spans="1:16" ht="21" customHeight="1">
      <c r="A26" s="8">
        <v>11</v>
      </c>
      <c r="B26" s="60" t="s">
        <v>86</v>
      </c>
      <c r="C26" s="59"/>
      <c r="D26" s="59"/>
      <c r="E26" s="59"/>
      <c r="F26" s="59"/>
      <c r="G26" s="59"/>
      <c r="H26" s="9">
        <v>4</v>
      </c>
      <c r="I26" s="9">
        <v>1</v>
      </c>
      <c r="J26" s="10">
        <v>300</v>
      </c>
      <c r="K26" s="11">
        <f t="shared" si="0"/>
        <v>1200</v>
      </c>
      <c r="L26" s="27"/>
      <c r="M26" s="1"/>
      <c r="N26" s="1"/>
      <c r="O26" s="1"/>
      <c r="P26" s="1"/>
    </row>
    <row r="27" spans="1:16" ht="21" customHeight="1">
      <c r="A27" s="8">
        <v>12</v>
      </c>
      <c r="B27" s="60" t="s">
        <v>61</v>
      </c>
      <c r="C27" s="59"/>
      <c r="D27" s="59"/>
      <c r="E27" s="59"/>
      <c r="F27" s="59"/>
      <c r="G27" s="59"/>
      <c r="H27" s="9">
        <v>2</v>
      </c>
      <c r="I27" s="9">
        <v>1</v>
      </c>
      <c r="J27" s="10">
        <v>500</v>
      </c>
      <c r="K27" s="11">
        <f t="shared" si="0"/>
        <v>1000</v>
      </c>
      <c r="L27" s="36"/>
      <c r="M27" s="1"/>
      <c r="N27" s="1"/>
      <c r="O27" s="1"/>
      <c r="P27" s="1"/>
    </row>
    <row r="28" spans="1:16" ht="21" customHeight="1">
      <c r="A28" s="8">
        <v>13</v>
      </c>
      <c r="B28" s="60" t="s">
        <v>92</v>
      </c>
      <c r="C28" s="59"/>
      <c r="D28" s="59"/>
      <c r="E28" s="59"/>
      <c r="F28" s="59"/>
      <c r="G28" s="59"/>
      <c r="H28" s="9">
        <v>4</v>
      </c>
      <c r="I28" s="9">
        <v>1</v>
      </c>
      <c r="J28" s="10">
        <v>1500</v>
      </c>
      <c r="K28" s="11">
        <f>SUM(J28*I28*H28)</f>
        <v>6000</v>
      </c>
      <c r="L28" s="27"/>
      <c r="M28" s="1"/>
      <c r="N28" s="1"/>
      <c r="O28" s="1"/>
      <c r="P28" s="1"/>
    </row>
    <row r="29" spans="1:16" ht="21" customHeight="1">
      <c r="A29" s="8">
        <v>14</v>
      </c>
      <c r="B29" s="60" t="s">
        <v>52</v>
      </c>
      <c r="C29" s="59"/>
      <c r="D29" s="59"/>
      <c r="E29" s="59"/>
      <c r="F29" s="59"/>
      <c r="G29" s="59"/>
      <c r="H29" s="9">
        <v>6</v>
      </c>
      <c r="I29" s="9">
        <v>1</v>
      </c>
      <c r="J29" s="10">
        <v>400</v>
      </c>
      <c r="K29" s="11">
        <f t="shared" si="0"/>
        <v>2400</v>
      </c>
      <c r="L29" s="27"/>
      <c r="M29" s="1"/>
      <c r="N29" s="1"/>
      <c r="O29" s="1"/>
      <c r="P29" s="1"/>
    </row>
    <row r="30" spans="1:16" ht="21" customHeight="1">
      <c r="A30" s="8">
        <v>15</v>
      </c>
      <c r="B30" s="58" t="s">
        <v>99</v>
      </c>
      <c r="C30" s="59"/>
      <c r="D30" s="59"/>
      <c r="E30" s="59"/>
      <c r="F30" s="59"/>
      <c r="G30" s="59"/>
      <c r="H30" s="9">
        <v>16</v>
      </c>
      <c r="I30" s="9">
        <v>1</v>
      </c>
      <c r="J30" s="10">
        <v>800</v>
      </c>
      <c r="K30" s="11">
        <f t="shared" si="0"/>
        <v>12800</v>
      </c>
      <c r="L30" s="53" t="s">
        <v>85</v>
      </c>
      <c r="M30" s="1"/>
      <c r="N30" s="1"/>
      <c r="O30" s="1"/>
      <c r="P30" s="1"/>
    </row>
    <row r="31" spans="1:16" ht="21" customHeight="1">
      <c r="A31" s="8">
        <v>16</v>
      </c>
      <c r="B31" s="63" t="s">
        <v>66</v>
      </c>
      <c r="C31" s="62"/>
      <c r="D31" s="62"/>
      <c r="E31" s="62"/>
      <c r="F31" s="62"/>
      <c r="G31" s="62"/>
      <c r="H31" s="12">
        <v>4</v>
      </c>
      <c r="I31" s="9">
        <v>1</v>
      </c>
      <c r="J31" s="13">
        <v>700</v>
      </c>
      <c r="K31" s="13">
        <f t="shared" ref="K31" si="1">SUM(H31*J31*I31)</f>
        <v>2800</v>
      </c>
      <c r="L31" s="1"/>
      <c r="M31" s="1"/>
      <c r="N31" s="1"/>
      <c r="O31" s="1"/>
      <c r="P31" s="1"/>
    </row>
    <row r="32" spans="1:16" ht="21" customHeight="1">
      <c r="A32" s="8">
        <v>17</v>
      </c>
      <c r="B32" s="60" t="s">
        <v>45</v>
      </c>
      <c r="C32" s="59"/>
      <c r="D32" s="59"/>
      <c r="E32" s="59"/>
      <c r="F32" s="59"/>
      <c r="G32" s="59"/>
      <c r="H32" s="9" t="s">
        <v>20</v>
      </c>
      <c r="I32" s="9">
        <v>1</v>
      </c>
      <c r="J32" s="10" t="s">
        <v>21</v>
      </c>
      <c r="K32" s="11" t="s">
        <v>21</v>
      </c>
      <c r="L32" s="27"/>
      <c r="M32" s="1"/>
      <c r="N32" s="1"/>
      <c r="O32" s="1"/>
      <c r="P32" s="1"/>
    </row>
    <row r="33" spans="1:16" ht="21" customHeight="1">
      <c r="A33" s="64" t="s">
        <v>22</v>
      </c>
      <c r="B33" s="65"/>
      <c r="C33" s="65"/>
      <c r="D33" s="65"/>
      <c r="E33" s="65"/>
      <c r="F33" s="65"/>
      <c r="G33" s="65"/>
      <c r="H33" s="65"/>
      <c r="I33" s="65"/>
      <c r="J33" s="65"/>
      <c r="K33" s="14">
        <f>SUM(K16:K32)</f>
        <v>174200</v>
      </c>
      <c r="L33" s="1"/>
      <c r="M33" s="1"/>
      <c r="N33" s="1"/>
      <c r="O33" s="1"/>
      <c r="P33" s="1"/>
    </row>
    <row r="34" spans="1:16" ht="21" customHeight="1">
      <c r="A34" s="66" t="s">
        <v>23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15"/>
      <c r="M34" s="1"/>
      <c r="N34" s="1"/>
      <c r="O34" s="1"/>
      <c r="P34" s="1"/>
    </row>
    <row r="35" spans="1:16" s="43" customFormat="1" ht="21" customHeight="1">
      <c r="A35" s="37">
        <v>1</v>
      </c>
      <c r="B35" s="54" t="s">
        <v>67</v>
      </c>
      <c r="C35" s="55"/>
      <c r="D35" s="55"/>
      <c r="E35" s="55"/>
      <c r="F35" s="55"/>
      <c r="G35" s="55"/>
      <c r="H35" s="38">
        <v>16</v>
      </c>
      <c r="I35" s="38">
        <v>1</v>
      </c>
      <c r="J35" s="39">
        <v>1000</v>
      </c>
      <c r="K35" s="40">
        <f>J35*I35*H35</f>
        <v>16000</v>
      </c>
      <c r="L35" s="41"/>
      <c r="M35" s="42"/>
      <c r="N35" s="42"/>
      <c r="O35" s="42"/>
      <c r="P35" s="42"/>
    </row>
    <row r="36" spans="1:16" s="43" customFormat="1" ht="21" customHeight="1">
      <c r="A36" s="37">
        <v>2</v>
      </c>
      <c r="B36" s="54" t="s">
        <v>68</v>
      </c>
      <c r="C36" s="55"/>
      <c r="D36" s="55"/>
      <c r="E36" s="55"/>
      <c r="F36" s="55"/>
      <c r="G36" s="55"/>
      <c r="H36" s="38">
        <v>8</v>
      </c>
      <c r="I36" s="38">
        <v>1</v>
      </c>
      <c r="J36" s="39">
        <v>1000</v>
      </c>
      <c r="K36" s="40">
        <f t="shared" ref="K36:K49" si="2">J36*I36*H36</f>
        <v>8000</v>
      </c>
      <c r="L36" s="41"/>
      <c r="M36" s="42"/>
      <c r="N36" s="42"/>
      <c r="O36" s="42"/>
      <c r="P36" s="42"/>
    </row>
    <row r="37" spans="1:16" s="43" customFormat="1" ht="21" customHeight="1">
      <c r="A37" s="37">
        <v>3</v>
      </c>
      <c r="B37" s="54" t="s">
        <v>69</v>
      </c>
      <c r="C37" s="55"/>
      <c r="D37" s="55"/>
      <c r="E37" s="55"/>
      <c r="F37" s="55"/>
      <c r="G37" s="55"/>
      <c r="H37" s="38">
        <v>8</v>
      </c>
      <c r="I37" s="38">
        <v>1</v>
      </c>
      <c r="J37" s="39">
        <v>1000</v>
      </c>
      <c r="K37" s="40">
        <f>J37*I37*H37</f>
        <v>8000</v>
      </c>
      <c r="L37" s="41"/>
      <c r="M37" s="42"/>
      <c r="N37" s="42"/>
      <c r="O37" s="42"/>
      <c r="P37" s="42"/>
    </row>
    <row r="38" spans="1:16" s="43" customFormat="1" ht="21" customHeight="1">
      <c r="A38" s="37">
        <v>4</v>
      </c>
      <c r="B38" s="54" t="s">
        <v>70</v>
      </c>
      <c r="C38" s="55"/>
      <c r="D38" s="55"/>
      <c r="E38" s="55"/>
      <c r="F38" s="55"/>
      <c r="G38" s="55"/>
      <c r="H38" s="38">
        <v>4</v>
      </c>
      <c r="I38" s="38">
        <v>1</v>
      </c>
      <c r="J38" s="39">
        <v>800</v>
      </c>
      <c r="K38" s="40">
        <f t="shared" si="2"/>
        <v>3200</v>
      </c>
      <c r="L38" s="41"/>
      <c r="M38" s="42"/>
      <c r="N38" s="42"/>
      <c r="O38" s="42"/>
      <c r="P38" s="42"/>
    </row>
    <row r="39" spans="1:16" s="43" customFormat="1" ht="21" customHeight="1">
      <c r="A39" s="37">
        <v>5</v>
      </c>
      <c r="B39" s="54" t="s">
        <v>71</v>
      </c>
      <c r="C39" s="55"/>
      <c r="D39" s="55"/>
      <c r="E39" s="55"/>
      <c r="F39" s="55"/>
      <c r="G39" s="55"/>
      <c r="H39" s="38">
        <v>5</v>
      </c>
      <c r="I39" s="38">
        <v>1</v>
      </c>
      <c r="J39" s="39">
        <v>1000</v>
      </c>
      <c r="K39" s="40">
        <f t="shared" si="2"/>
        <v>5000</v>
      </c>
      <c r="L39" s="41"/>
      <c r="M39" s="42"/>
      <c r="N39" s="42"/>
      <c r="O39" s="42"/>
      <c r="P39" s="42"/>
    </row>
    <row r="40" spans="1:16" s="43" customFormat="1" ht="21" customHeight="1">
      <c r="A40" s="37">
        <v>6</v>
      </c>
      <c r="B40" s="54" t="s">
        <v>72</v>
      </c>
      <c r="C40" s="55"/>
      <c r="D40" s="55"/>
      <c r="E40" s="55"/>
      <c r="F40" s="55"/>
      <c r="G40" s="55"/>
      <c r="H40" s="38">
        <v>1</v>
      </c>
      <c r="I40" s="38">
        <v>1</v>
      </c>
      <c r="J40" s="39">
        <v>4000</v>
      </c>
      <c r="K40" s="40">
        <f t="shared" si="2"/>
        <v>4000</v>
      </c>
      <c r="L40" s="41"/>
      <c r="M40" s="42"/>
      <c r="N40" s="42"/>
      <c r="O40" s="42"/>
      <c r="P40" s="42"/>
    </row>
    <row r="41" spans="1:16" s="43" customFormat="1" ht="21" customHeight="1">
      <c r="A41" s="37">
        <v>7</v>
      </c>
      <c r="B41" s="54" t="s">
        <v>73</v>
      </c>
      <c r="C41" s="55"/>
      <c r="D41" s="55"/>
      <c r="E41" s="55"/>
      <c r="F41" s="55"/>
      <c r="G41" s="55"/>
      <c r="H41" s="38">
        <v>8</v>
      </c>
      <c r="I41" s="38">
        <v>1</v>
      </c>
      <c r="J41" s="39">
        <v>400</v>
      </c>
      <c r="K41" s="40">
        <f t="shared" si="2"/>
        <v>3200</v>
      </c>
      <c r="L41" s="41"/>
      <c r="M41" s="42"/>
      <c r="N41" s="42"/>
      <c r="O41" s="42"/>
      <c r="P41" s="42"/>
    </row>
    <row r="42" spans="1:16" s="49" customFormat="1" ht="21" customHeight="1">
      <c r="A42" s="37">
        <v>8</v>
      </c>
      <c r="B42" s="56" t="s">
        <v>74</v>
      </c>
      <c r="C42" s="57"/>
      <c r="D42" s="57"/>
      <c r="E42" s="57"/>
      <c r="F42" s="57"/>
      <c r="G42" s="57"/>
      <c r="H42" s="44">
        <v>8</v>
      </c>
      <c r="I42" s="38">
        <v>1</v>
      </c>
      <c r="J42" s="45">
        <v>150</v>
      </c>
      <c r="K42" s="46">
        <f t="shared" si="2"/>
        <v>1200</v>
      </c>
      <c r="L42" s="47"/>
      <c r="M42" s="48"/>
      <c r="N42" s="48"/>
      <c r="O42" s="48"/>
      <c r="P42" s="48"/>
    </row>
    <row r="43" spans="1:16" s="43" customFormat="1" ht="21" customHeight="1">
      <c r="A43" s="37">
        <v>9</v>
      </c>
      <c r="B43" s="54" t="s">
        <v>75</v>
      </c>
      <c r="C43" s="55"/>
      <c r="D43" s="55"/>
      <c r="E43" s="55"/>
      <c r="F43" s="55"/>
      <c r="G43" s="55"/>
      <c r="H43" s="38">
        <v>8</v>
      </c>
      <c r="I43" s="38">
        <v>1</v>
      </c>
      <c r="J43" s="39">
        <v>150</v>
      </c>
      <c r="K43" s="40">
        <f t="shared" si="2"/>
        <v>1200</v>
      </c>
      <c r="L43" s="41"/>
      <c r="M43" s="42"/>
      <c r="N43" s="42"/>
      <c r="O43" s="42"/>
      <c r="P43" s="42"/>
    </row>
    <row r="44" spans="1:16" s="43" customFormat="1" ht="21" customHeight="1">
      <c r="A44" s="37">
        <v>10</v>
      </c>
      <c r="B44" s="54" t="s">
        <v>76</v>
      </c>
      <c r="C44" s="55"/>
      <c r="D44" s="55"/>
      <c r="E44" s="55"/>
      <c r="F44" s="55"/>
      <c r="G44" s="55"/>
      <c r="H44" s="38">
        <v>2</v>
      </c>
      <c r="I44" s="38">
        <v>1</v>
      </c>
      <c r="J44" s="39">
        <v>400</v>
      </c>
      <c r="K44" s="40">
        <f t="shared" si="2"/>
        <v>800</v>
      </c>
      <c r="L44" s="41"/>
      <c r="M44" s="42"/>
      <c r="N44" s="42"/>
      <c r="O44" s="42"/>
      <c r="P44" s="42"/>
    </row>
    <row r="45" spans="1:16" s="43" customFormat="1" ht="21" customHeight="1">
      <c r="A45" s="37">
        <v>11</v>
      </c>
      <c r="B45" s="54" t="s">
        <v>77</v>
      </c>
      <c r="C45" s="55"/>
      <c r="D45" s="55"/>
      <c r="E45" s="55"/>
      <c r="F45" s="55"/>
      <c r="G45" s="55"/>
      <c r="H45" s="38">
        <v>1</v>
      </c>
      <c r="I45" s="38">
        <v>1</v>
      </c>
      <c r="J45" s="39">
        <v>1000</v>
      </c>
      <c r="K45" s="40">
        <f t="shared" si="2"/>
        <v>1000</v>
      </c>
      <c r="L45" s="41"/>
      <c r="M45" s="42"/>
      <c r="N45" s="42"/>
      <c r="O45" s="42"/>
      <c r="P45" s="42"/>
    </row>
    <row r="46" spans="1:16" s="43" customFormat="1" ht="21" customHeight="1">
      <c r="A46" s="37">
        <v>12</v>
      </c>
      <c r="B46" s="54" t="s">
        <v>78</v>
      </c>
      <c r="C46" s="55"/>
      <c r="D46" s="55"/>
      <c r="E46" s="55"/>
      <c r="F46" s="55"/>
      <c r="G46" s="55"/>
      <c r="H46" s="38">
        <v>8</v>
      </c>
      <c r="I46" s="38">
        <v>1</v>
      </c>
      <c r="J46" s="39">
        <v>150</v>
      </c>
      <c r="K46" s="40">
        <f t="shared" si="2"/>
        <v>1200</v>
      </c>
      <c r="L46" s="41"/>
      <c r="M46" s="42"/>
      <c r="N46" s="42"/>
      <c r="O46" s="42"/>
      <c r="P46" s="42"/>
    </row>
    <row r="47" spans="1:16" s="43" customFormat="1" ht="21" customHeight="1">
      <c r="A47" s="37">
        <v>13</v>
      </c>
      <c r="B47" s="54" t="s">
        <v>79</v>
      </c>
      <c r="C47" s="55"/>
      <c r="D47" s="55"/>
      <c r="E47" s="55"/>
      <c r="F47" s="55"/>
      <c r="G47" s="55"/>
      <c r="H47" s="38">
        <v>1</v>
      </c>
      <c r="I47" s="38">
        <v>1</v>
      </c>
      <c r="J47" s="39">
        <v>2000</v>
      </c>
      <c r="K47" s="40">
        <f t="shared" si="2"/>
        <v>2000</v>
      </c>
      <c r="L47" s="41"/>
      <c r="M47" s="42"/>
      <c r="N47" s="42"/>
      <c r="O47" s="42"/>
      <c r="P47" s="42"/>
    </row>
    <row r="48" spans="1:16" s="43" customFormat="1" ht="21" customHeight="1">
      <c r="A48" s="37">
        <v>14</v>
      </c>
      <c r="B48" s="54" t="s">
        <v>80</v>
      </c>
      <c r="C48" s="55"/>
      <c r="D48" s="55"/>
      <c r="E48" s="55"/>
      <c r="F48" s="55"/>
      <c r="G48" s="55"/>
      <c r="H48" s="38">
        <v>6</v>
      </c>
      <c r="I48" s="38">
        <v>1</v>
      </c>
      <c r="J48" s="39">
        <v>300</v>
      </c>
      <c r="K48" s="40">
        <f t="shared" si="2"/>
        <v>1800</v>
      </c>
      <c r="L48" s="41"/>
      <c r="M48" s="42"/>
      <c r="N48" s="42"/>
      <c r="O48" s="42"/>
      <c r="P48" s="42"/>
    </row>
    <row r="49" spans="1:16" s="43" customFormat="1" ht="21" customHeight="1">
      <c r="A49" s="37">
        <v>15</v>
      </c>
      <c r="B49" s="54" t="s">
        <v>81</v>
      </c>
      <c r="C49" s="55"/>
      <c r="D49" s="55"/>
      <c r="E49" s="55"/>
      <c r="F49" s="55"/>
      <c r="G49" s="55"/>
      <c r="H49" s="38">
        <v>4</v>
      </c>
      <c r="I49" s="38">
        <v>1</v>
      </c>
      <c r="J49" s="39">
        <v>100</v>
      </c>
      <c r="K49" s="40">
        <f t="shared" si="2"/>
        <v>400</v>
      </c>
      <c r="L49" s="41"/>
      <c r="M49" s="42"/>
      <c r="N49" s="42"/>
      <c r="O49" s="42"/>
      <c r="P49" s="42"/>
    </row>
    <row r="50" spans="1:16" s="43" customFormat="1" ht="21" customHeight="1">
      <c r="A50" s="37">
        <v>16</v>
      </c>
      <c r="B50" s="54" t="s">
        <v>82</v>
      </c>
      <c r="C50" s="55"/>
      <c r="D50" s="55"/>
      <c r="E50" s="55"/>
      <c r="F50" s="55"/>
      <c r="G50" s="55"/>
      <c r="H50" s="38">
        <v>20</v>
      </c>
      <c r="I50" s="38">
        <v>1</v>
      </c>
      <c r="J50" s="39">
        <v>80</v>
      </c>
      <c r="K50" s="40">
        <f>J50*I50*H50</f>
        <v>1600</v>
      </c>
      <c r="L50" s="41"/>
      <c r="M50" s="42"/>
      <c r="N50" s="42"/>
      <c r="O50" s="42"/>
      <c r="P50" s="42"/>
    </row>
    <row r="51" spans="1:16" ht="21" customHeight="1">
      <c r="A51" s="37">
        <v>17</v>
      </c>
      <c r="B51" s="58" t="s">
        <v>93</v>
      </c>
      <c r="C51" s="59"/>
      <c r="D51" s="59"/>
      <c r="E51" s="59"/>
      <c r="F51" s="59"/>
      <c r="G51" s="59"/>
      <c r="H51" s="9">
        <v>2</v>
      </c>
      <c r="I51" s="9">
        <v>1</v>
      </c>
      <c r="J51" s="10">
        <v>800</v>
      </c>
      <c r="K51" s="11">
        <f t="shared" ref="K51" si="3">SUM(J51*I51*H51)</f>
        <v>1600</v>
      </c>
      <c r="L51" s="53" t="s">
        <v>85</v>
      </c>
      <c r="M51" s="1"/>
      <c r="N51" s="1"/>
      <c r="O51" s="1"/>
      <c r="P51" s="1"/>
    </row>
    <row r="52" spans="1:16" s="43" customFormat="1" ht="21" customHeight="1">
      <c r="A52" s="37">
        <v>18</v>
      </c>
      <c r="B52" s="125" t="s">
        <v>83</v>
      </c>
      <c r="C52" s="126"/>
      <c r="D52" s="126"/>
      <c r="E52" s="126"/>
      <c r="F52" s="126"/>
      <c r="G52" s="126"/>
      <c r="H52" s="38">
        <v>1</v>
      </c>
      <c r="I52" s="38">
        <v>1</v>
      </c>
      <c r="J52" s="39">
        <v>400</v>
      </c>
      <c r="K52" s="40">
        <f>SUM(J52*I52*H52)</f>
        <v>400</v>
      </c>
      <c r="L52" s="41"/>
      <c r="M52" s="42"/>
      <c r="N52" s="42"/>
      <c r="O52" s="42"/>
      <c r="P52" s="42"/>
    </row>
    <row r="53" spans="1:16" s="43" customFormat="1" ht="21" customHeight="1">
      <c r="A53" s="37">
        <v>19</v>
      </c>
      <c r="B53" s="54" t="s">
        <v>84</v>
      </c>
      <c r="C53" s="55"/>
      <c r="D53" s="55"/>
      <c r="E53" s="55"/>
      <c r="F53" s="55"/>
      <c r="G53" s="55"/>
      <c r="H53" s="38" t="s">
        <v>20</v>
      </c>
      <c r="I53" s="38">
        <v>1</v>
      </c>
      <c r="J53" s="39" t="s">
        <v>21</v>
      </c>
      <c r="K53" s="40" t="s">
        <v>21</v>
      </c>
      <c r="L53" s="41"/>
      <c r="M53" s="42"/>
      <c r="N53" s="42"/>
      <c r="O53" s="42"/>
      <c r="P53" s="42"/>
    </row>
    <row r="54" spans="1:16" s="43" customFormat="1" ht="21" customHeight="1">
      <c r="A54" s="50"/>
      <c r="B54" s="123" t="s">
        <v>22</v>
      </c>
      <c r="C54" s="124"/>
      <c r="D54" s="124"/>
      <c r="E54" s="124"/>
      <c r="F54" s="124"/>
      <c r="G54" s="124"/>
      <c r="H54" s="124"/>
      <c r="I54" s="124"/>
      <c r="J54" s="124"/>
      <c r="K54" s="51">
        <f>SUM(K35:K53)</f>
        <v>60600</v>
      </c>
      <c r="L54" s="52"/>
      <c r="M54" s="42"/>
      <c r="N54" s="42"/>
      <c r="O54" s="42"/>
      <c r="P54" s="42"/>
    </row>
    <row r="55" spans="1:16" ht="21" customHeight="1">
      <c r="A55" s="122" t="s">
        <v>34</v>
      </c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1"/>
      <c r="M55" s="1"/>
      <c r="N55" s="1"/>
      <c r="O55" s="1"/>
      <c r="P55" s="1"/>
    </row>
    <row r="56" spans="1:16" s="33" customFormat="1" ht="21" customHeight="1">
      <c r="A56" s="34">
        <v>1</v>
      </c>
      <c r="B56" s="117" t="s">
        <v>63</v>
      </c>
      <c r="C56" s="118"/>
      <c r="D56" s="118"/>
      <c r="E56" s="118"/>
      <c r="F56" s="118"/>
      <c r="G56" s="118"/>
      <c r="H56" s="34">
        <v>40</v>
      </c>
      <c r="I56" s="34">
        <v>1</v>
      </c>
      <c r="J56" s="35">
        <v>500</v>
      </c>
      <c r="K56" s="35">
        <f t="shared" ref="K56:K69" si="4">SUM(H56*J56*I56)</f>
        <v>20000</v>
      </c>
      <c r="L56" s="32"/>
      <c r="M56" s="32"/>
      <c r="N56" s="32"/>
      <c r="O56" s="32"/>
      <c r="P56" s="32"/>
    </row>
    <row r="57" spans="1:16" s="33" customFormat="1" ht="21" customHeight="1">
      <c r="A57" s="34">
        <v>2</v>
      </c>
      <c r="B57" s="117" t="s">
        <v>37</v>
      </c>
      <c r="C57" s="118"/>
      <c r="D57" s="118"/>
      <c r="E57" s="118"/>
      <c r="F57" s="118"/>
      <c r="G57" s="118"/>
      <c r="H57" s="34">
        <v>60</v>
      </c>
      <c r="I57" s="34">
        <v>1</v>
      </c>
      <c r="J57" s="35">
        <v>400</v>
      </c>
      <c r="K57" s="35">
        <f t="shared" si="4"/>
        <v>24000</v>
      </c>
      <c r="L57" s="32"/>
      <c r="M57" s="32"/>
      <c r="N57" s="32"/>
      <c r="O57" s="32"/>
      <c r="P57" s="32"/>
    </row>
    <row r="58" spans="1:16" ht="21" customHeight="1">
      <c r="A58" s="34">
        <v>3</v>
      </c>
      <c r="B58" s="61" t="s">
        <v>40</v>
      </c>
      <c r="C58" s="62"/>
      <c r="D58" s="62"/>
      <c r="E58" s="62"/>
      <c r="F58" s="62"/>
      <c r="G58" s="62"/>
      <c r="H58" s="12">
        <v>40</v>
      </c>
      <c r="I58" s="34">
        <v>1</v>
      </c>
      <c r="J58" s="13">
        <v>150</v>
      </c>
      <c r="K58" s="13">
        <f>SUM(H58*J58*I58)</f>
        <v>6000</v>
      </c>
      <c r="L58" s="1"/>
      <c r="M58" s="1"/>
      <c r="N58" s="1"/>
      <c r="O58" s="1"/>
      <c r="P58" s="1"/>
    </row>
    <row r="59" spans="1:16" ht="21" customHeight="1">
      <c r="A59" s="34">
        <v>4</v>
      </c>
      <c r="B59" s="61" t="s">
        <v>46</v>
      </c>
      <c r="C59" s="62"/>
      <c r="D59" s="62"/>
      <c r="E59" s="62"/>
      <c r="F59" s="62"/>
      <c r="G59" s="62"/>
      <c r="H59" s="12">
        <v>50</v>
      </c>
      <c r="I59" s="34">
        <v>1</v>
      </c>
      <c r="J59" s="13">
        <v>300</v>
      </c>
      <c r="K59" s="13">
        <f t="shared" si="4"/>
        <v>15000</v>
      </c>
      <c r="L59" s="1"/>
      <c r="M59" s="1"/>
      <c r="N59" s="1"/>
      <c r="O59" s="1"/>
      <c r="P59" s="1"/>
    </row>
    <row r="60" spans="1:16" ht="21" customHeight="1">
      <c r="A60" s="34">
        <v>5</v>
      </c>
      <c r="B60" s="119" t="s">
        <v>62</v>
      </c>
      <c r="C60" s="120"/>
      <c r="D60" s="120"/>
      <c r="E60" s="120"/>
      <c r="F60" s="120"/>
      <c r="G60" s="121"/>
      <c r="H60" s="12">
        <v>8</v>
      </c>
      <c r="I60" s="34">
        <v>1</v>
      </c>
      <c r="J60" s="13">
        <v>150</v>
      </c>
      <c r="K60" s="13">
        <f>SUM(H60*J60*I60)</f>
        <v>1200</v>
      </c>
      <c r="L60" s="1"/>
      <c r="M60" s="1"/>
      <c r="N60" s="1"/>
      <c r="O60" s="1"/>
      <c r="P60" s="1"/>
    </row>
    <row r="61" spans="1:16" ht="21" customHeight="1">
      <c r="A61" s="34">
        <v>6</v>
      </c>
      <c r="B61" s="119" t="s">
        <v>64</v>
      </c>
      <c r="C61" s="120"/>
      <c r="D61" s="120"/>
      <c r="E61" s="120"/>
      <c r="F61" s="120"/>
      <c r="G61" s="121"/>
      <c r="H61" s="12">
        <v>4</v>
      </c>
      <c r="I61" s="34">
        <v>1</v>
      </c>
      <c r="J61" s="13">
        <v>400</v>
      </c>
      <c r="K61" s="13">
        <f>SUM(H61*J61*I61)</f>
        <v>1600</v>
      </c>
      <c r="L61" s="1"/>
      <c r="M61" s="1"/>
      <c r="N61" s="1"/>
      <c r="O61" s="1"/>
      <c r="P61" s="1"/>
    </row>
    <row r="62" spans="1:16" ht="21" customHeight="1">
      <c r="A62" s="34">
        <v>7</v>
      </c>
      <c r="B62" s="119" t="s">
        <v>51</v>
      </c>
      <c r="C62" s="120"/>
      <c r="D62" s="120"/>
      <c r="E62" s="120"/>
      <c r="F62" s="120"/>
      <c r="G62" s="121"/>
      <c r="H62" s="9">
        <v>2</v>
      </c>
      <c r="I62" s="34">
        <v>1</v>
      </c>
      <c r="J62" s="10">
        <v>400</v>
      </c>
      <c r="K62" s="11">
        <f t="shared" ref="K62" si="5">SUM(H62*J62*I62)</f>
        <v>800</v>
      </c>
      <c r="L62" s="31"/>
      <c r="M62" s="1"/>
      <c r="N62" s="1"/>
      <c r="O62" s="1"/>
      <c r="P62" s="1"/>
    </row>
    <row r="63" spans="1:16" ht="21" customHeight="1">
      <c r="A63" s="34">
        <v>8</v>
      </c>
      <c r="B63" s="61" t="s">
        <v>36</v>
      </c>
      <c r="C63" s="62"/>
      <c r="D63" s="62"/>
      <c r="E63" s="62"/>
      <c r="F63" s="62"/>
      <c r="G63" s="62"/>
      <c r="H63" s="12">
        <v>1</v>
      </c>
      <c r="I63" s="34">
        <v>1</v>
      </c>
      <c r="J63" s="13">
        <v>10000</v>
      </c>
      <c r="K63" s="13">
        <f t="shared" si="4"/>
        <v>10000</v>
      </c>
      <c r="L63" s="1"/>
      <c r="M63" s="1"/>
      <c r="N63" s="1"/>
      <c r="O63" s="1"/>
      <c r="P63" s="1"/>
    </row>
    <row r="64" spans="1:16" ht="21" customHeight="1">
      <c r="A64" s="34">
        <v>9</v>
      </c>
      <c r="B64" s="119" t="s">
        <v>53</v>
      </c>
      <c r="C64" s="120"/>
      <c r="D64" s="120"/>
      <c r="E64" s="120"/>
      <c r="F64" s="120"/>
      <c r="G64" s="121"/>
      <c r="H64" s="9">
        <v>1</v>
      </c>
      <c r="I64" s="34">
        <v>1</v>
      </c>
      <c r="J64" s="10">
        <v>2000</v>
      </c>
      <c r="K64" s="11">
        <f t="shared" si="4"/>
        <v>2000</v>
      </c>
      <c r="L64" s="30"/>
      <c r="M64" s="1"/>
      <c r="N64" s="1"/>
      <c r="O64" s="1"/>
      <c r="P64" s="1"/>
    </row>
    <row r="65" spans="1:16" ht="21" customHeight="1">
      <c r="A65" s="34">
        <v>10</v>
      </c>
      <c r="B65" s="61" t="s">
        <v>47</v>
      </c>
      <c r="C65" s="62"/>
      <c r="D65" s="62"/>
      <c r="E65" s="62"/>
      <c r="F65" s="62"/>
      <c r="G65" s="62"/>
      <c r="H65" s="12">
        <v>6</v>
      </c>
      <c r="I65" s="34">
        <v>1</v>
      </c>
      <c r="J65" s="13">
        <v>300</v>
      </c>
      <c r="K65" s="13">
        <f t="shared" si="4"/>
        <v>1800</v>
      </c>
      <c r="L65" s="1"/>
      <c r="M65" s="1"/>
      <c r="N65" s="1"/>
      <c r="O65" s="1"/>
      <c r="P65" s="1"/>
    </row>
    <row r="66" spans="1:16" ht="21" customHeight="1">
      <c r="A66" s="34">
        <v>11</v>
      </c>
      <c r="B66" s="61" t="s">
        <v>97</v>
      </c>
      <c r="C66" s="62"/>
      <c r="D66" s="62"/>
      <c r="E66" s="62"/>
      <c r="F66" s="62"/>
      <c r="G66" s="62"/>
      <c r="H66" s="12">
        <v>120</v>
      </c>
      <c r="I66" s="34">
        <v>1</v>
      </c>
      <c r="J66" s="13">
        <v>100</v>
      </c>
      <c r="K66" s="13">
        <f t="shared" si="4"/>
        <v>12000</v>
      </c>
      <c r="L66" s="1"/>
      <c r="M66" s="1"/>
      <c r="N66" s="1"/>
      <c r="O66" s="1"/>
      <c r="P66" s="1"/>
    </row>
    <row r="67" spans="1:16" ht="21" customHeight="1">
      <c r="A67" s="34">
        <v>12</v>
      </c>
      <c r="B67" s="61" t="s">
        <v>39</v>
      </c>
      <c r="C67" s="62"/>
      <c r="D67" s="62"/>
      <c r="E67" s="62"/>
      <c r="F67" s="62"/>
      <c r="G67" s="62"/>
      <c r="H67" s="12">
        <v>2</v>
      </c>
      <c r="I67" s="34">
        <v>1</v>
      </c>
      <c r="J67" s="13">
        <v>1500</v>
      </c>
      <c r="K67" s="13">
        <f t="shared" si="4"/>
        <v>3000</v>
      </c>
      <c r="L67" s="1"/>
      <c r="M67" s="1"/>
      <c r="N67" s="1"/>
      <c r="O67" s="1"/>
      <c r="P67" s="1"/>
    </row>
    <row r="68" spans="1:16" s="33" customFormat="1" ht="21" customHeight="1">
      <c r="A68" s="34">
        <v>13</v>
      </c>
      <c r="B68" s="117" t="s">
        <v>56</v>
      </c>
      <c r="C68" s="118"/>
      <c r="D68" s="118"/>
      <c r="E68" s="118"/>
      <c r="F68" s="118"/>
      <c r="G68" s="118"/>
      <c r="H68" s="34">
        <v>20</v>
      </c>
      <c r="I68" s="34">
        <v>1</v>
      </c>
      <c r="J68" s="35">
        <v>100</v>
      </c>
      <c r="K68" s="35">
        <f t="shared" si="4"/>
        <v>2000</v>
      </c>
      <c r="L68" s="32"/>
      <c r="M68" s="32"/>
      <c r="N68" s="32"/>
      <c r="O68" s="32"/>
      <c r="P68" s="32"/>
    </row>
    <row r="69" spans="1:16" ht="21" customHeight="1">
      <c r="A69" s="34">
        <v>14</v>
      </c>
      <c r="B69" s="63" t="s">
        <v>66</v>
      </c>
      <c r="C69" s="62"/>
      <c r="D69" s="62"/>
      <c r="E69" s="62"/>
      <c r="F69" s="62"/>
      <c r="G69" s="62"/>
      <c r="H69" s="12">
        <v>4</v>
      </c>
      <c r="I69" s="34">
        <v>1</v>
      </c>
      <c r="J69" s="13">
        <v>700</v>
      </c>
      <c r="K69" s="13">
        <f t="shared" si="4"/>
        <v>2800</v>
      </c>
      <c r="L69" s="1"/>
      <c r="M69" s="1"/>
      <c r="N69" s="1"/>
      <c r="O69" s="1"/>
      <c r="P69" s="1"/>
    </row>
    <row r="70" spans="1:16" ht="21" customHeight="1">
      <c r="A70" s="34">
        <v>15</v>
      </c>
      <c r="B70" s="61" t="s">
        <v>48</v>
      </c>
      <c r="C70" s="62"/>
      <c r="D70" s="62"/>
      <c r="E70" s="62"/>
      <c r="F70" s="62"/>
      <c r="G70" s="62"/>
      <c r="H70" s="12" t="s">
        <v>20</v>
      </c>
      <c r="I70" s="34">
        <v>1</v>
      </c>
      <c r="J70" s="13" t="s">
        <v>21</v>
      </c>
      <c r="K70" s="13" t="s">
        <v>21</v>
      </c>
      <c r="L70" s="1"/>
      <c r="M70" s="1"/>
      <c r="N70" s="1"/>
      <c r="O70" s="1"/>
      <c r="P70" s="1"/>
    </row>
    <row r="71" spans="1:16" ht="21" customHeight="1">
      <c r="A71" s="12"/>
      <c r="B71" s="106" t="s">
        <v>22</v>
      </c>
      <c r="C71" s="107"/>
      <c r="D71" s="107"/>
      <c r="E71" s="107"/>
      <c r="F71" s="107"/>
      <c r="G71" s="107"/>
      <c r="H71" s="107"/>
      <c r="I71" s="107"/>
      <c r="J71" s="107"/>
      <c r="K71" s="16">
        <f>SUM(K56:K70)</f>
        <v>102200</v>
      </c>
      <c r="L71" s="1"/>
      <c r="M71" s="1"/>
      <c r="N71" s="1"/>
      <c r="O71" s="1"/>
      <c r="P71" s="1"/>
    </row>
    <row r="72" spans="1:16" ht="21" customHeight="1">
      <c r="A72" s="28"/>
      <c r="B72" s="106" t="s">
        <v>54</v>
      </c>
      <c r="C72" s="107"/>
      <c r="D72" s="107"/>
      <c r="E72" s="107"/>
      <c r="F72" s="107"/>
      <c r="G72" s="107"/>
      <c r="H72" s="107"/>
      <c r="I72" s="107"/>
      <c r="J72" s="107"/>
      <c r="K72" s="29">
        <f>SUM(K71,K54,K33)</f>
        <v>337000</v>
      </c>
    </row>
    <row r="73" spans="1:16" ht="21" customHeight="1">
      <c r="A73" s="77" t="s">
        <v>33</v>
      </c>
      <c r="B73" s="78"/>
      <c r="C73" s="78"/>
      <c r="D73" s="78"/>
      <c r="E73" s="78"/>
      <c r="F73" s="78"/>
      <c r="G73" s="79"/>
      <c r="H73" s="17" t="s">
        <v>15</v>
      </c>
      <c r="I73" s="17" t="s">
        <v>16</v>
      </c>
      <c r="J73" s="17" t="s">
        <v>17</v>
      </c>
      <c r="K73" s="17" t="s">
        <v>18</v>
      </c>
      <c r="L73" s="5"/>
      <c r="M73" s="1"/>
      <c r="N73" s="1"/>
      <c r="O73" s="1"/>
      <c r="P73" s="1"/>
    </row>
    <row r="74" spans="1:16" ht="21" customHeight="1">
      <c r="A74" s="112" t="s">
        <v>24</v>
      </c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1"/>
      <c r="M74" s="1"/>
      <c r="N74" s="1"/>
      <c r="O74" s="1"/>
      <c r="P74" s="1"/>
    </row>
    <row r="75" spans="1:16" ht="21" customHeight="1">
      <c r="A75" s="8">
        <v>1</v>
      </c>
      <c r="B75" s="113" t="s">
        <v>25</v>
      </c>
      <c r="C75" s="114"/>
      <c r="D75" s="114"/>
      <c r="E75" s="114"/>
      <c r="F75" s="114"/>
      <c r="G75" s="114"/>
      <c r="H75" s="9">
        <v>1</v>
      </c>
      <c r="I75" s="9">
        <v>3</v>
      </c>
      <c r="J75" s="10">
        <v>1000</v>
      </c>
      <c r="K75" s="11">
        <f>SUM(J75*I75*H75)</f>
        <v>3000</v>
      </c>
      <c r="L75" s="1"/>
      <c r="M75" s="1"/>
      <c r="N75" s="1"/>
      <c r="O75" s="1"/>
      <c r="P75" s="1"/>
    </row>
    <row r="76" spans="1:16" ht="21" customHeight="1">
      <c r="A76" s="12">
        <v>2</v>
      </c>
      <c r="B76" s="113" t="s">
        <v>26</v>
      </c>
      <c r="C76" s="114"/>
      <c r="D76" s="114"/>
      <c r="E76" s="114"/>
      <c r="F76" s="114"/>
      <c r="G76" s="114"/>
      <c r="H76" s="9">
        <v>2</v>
      </c>
      <c r="I76" s="9">
        <v>3</v>
      </c>
      <c r="J76" s="10">
        <v>500</v>
      </c>
      <c r="K76" s="11">
        <f>SUM(J76*I76*H76)</f>
        <v>3000</v>
      </c>
      <c r="L76" s="1"/>
      <c r="M76" s="1"/>
      <c r="N76" s="1"/>
      <c r="O76" s="1"/>
      <c r="P76" s="1"/>
    </row>
    <row r="77" spans="1:16" ht="21" customHeight="1">
      <c r="A77" s="8">
        <v>3</v>
      </c>
      <c r="B77" s="113" t="s">
        <v>27</v>
      </c>
      <c r="C77" s="114"/>
      <c r="D77" s="114"/>
      <c r="E77" s="114"/>
      <c r="F77" s="114"/>
      <c r="G77" s="114"/>
      <c r="H77" s="9">
        <v>2</v>
      </c>
      <c r="I77" s="9">
        <v>3</v>
      </c>
      <c r="J77" s="10">
        <v>500</v>
      </c>
      <c r="K77" s="11">
        <f>SUM(J77*I77*H77)</f>
        <v>3000</v>
      </c>
      <c r="L77" s="1"/>
      <c r="M77" s="1"/>
      <c r="N77" s="1"/>
      <c r="O77" s="1"/>
      <c r="P77" s="1"/>
    </row>
    <row r="78" spans="1:16" ht="21" customHeight="1">
      <c r="A78" s="12">
        <v>4</v>
      </c>
      <c r="B78" s="113" t="s">
        <v>28</v>
      </c>
      <c r="C78" s="114"/>
      <c r="D78" s="114"/>
      <c r="E78" s="114"/>
      <c r="F78" s="114"/>
      <c r="G78" s="114"/>
      <c r="H78" s="9">
        <v>1</v>
      </c>
      <c r="I78" s="9">
        <v>3</v>
      </c>
      <c r="J78" s="10">
        <v>500</v>
      </c>
      <c r="K78" s="11">
        <f>SUM(J78*I78*H78)</f>
        <v>1500</v>
      </c>
      <c r="L78" s="1"/>
      <c r="M78" s="1"/>
      <c r="N78" s="1"/>
      <c r="O78" s="1"/>
      <c r="P78" s="1"/>
    </row>
    <row r="79" spans="1:16" ht="21" customHeight="1">
      <c r="A79" s="8">
        <v>5</v>
      </c>
      <c r="B79" s="113" t="s">
        <v>29</v>
      </c>
      <c r="C79" s="114"/>
      <c r="D79" s="114"/>
      <c r="E79" s="114"/>
      <c r="F79" s="114"/>
      <c r="G79" s="114"/>
      <c r="H79" s="9">
        <v>20</v>
      </c>
      <c r="I79" s="9">
        <v>3</v>
      </c>
      <c r="J79" s="10">
        <v>300</v>
      </c>
      <c r="K79" s="11">
        <f>SUM(J79*I79*H79)</f>
        <v>18000</v>
      </c>
      <c r="L79" s="1"/>
      <c r="M79" s="1"/>
      <c r="N79" s="1"/>
      <c r="O79" s="1"/>
      <c r="P79" s="1"/>
    </row>
    <row r="80" spans="1:16" ht="21" customHeight="1">
      <c r="A80" s="116" t="s">
        <v>30</v>
      </c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1"/>
      <c r="M80" s="1"/>
      <c r="N80" s="1"/>
      <c r="O80" s="1"/>
      <c r="P80" s="1"/>
    </row>
    <row r="81" spans="1:16" ht="21" customHeight="1">
      <c r="A81" s="8">
        <v>1</v>
      </c>
      <c r="B81" s="68" t="s">
        <v>35</v>
      </c>
      <c r="C81" s="111"/>
      <c r="D81" s="111"/>
      <c r="E81" s="111"/>
      <c r="F81" s="111"/>
      <c r="G81" s="111"/>
      <c r="H81" s="9">
        <v>28</v>
      </c>
      <c r="I81" s="9">
        <v>3</v>
      </c>
      <c r="J81" s="18">
        <v>300</v>
      </c>
      <c r="K81" s="11">
        <f>H81*I81*J81</f>
        <v>25200</v>
      </c>
      <c r="L81" s="1"/>
      <c r="M81" s="1"/>
      <c r="N81" s="1"/>
      <c r="O81" s="1"/>
      <c r="P81" s="1"/>
    </row>
    <row r="82" spans="1:16" ht="21" customHeight="1">
      <c r="A82" s="115" t="s">
        <v>31</v>
      </c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1"/>
      <c r="M82" s="1"/>
      <c r="N82" s="1"/>
      <c r="O82" s="1"/>
      <c r="P82" s="1"/>
    </row>
    <row r="83" spans="1:16" ht="21" customHeight="1">
      <c r="A83" s="8">
        <v>1</v>
      </c>
      <c r="B83" s="60" t="s">
        <v>89</v>
      </c>
      <c r="C83" s="59"/>
      <c r="D83" s="59"/>
      <c r="E83" s="59"/>
      <c r="F83" s="59"/>
      <c r="G83" s="59"/>
      <c r="H83" s="9">
        <v>5</v>
      </c>
      <c r="I83" s="9">
        <v>2</v>
      </c>
      <c r="J83" s="10">
        <v>1000</v>
      </c>
      <c r="K83" s="11">
        <f>SUM(H83*J83*I83)</f>
        <v>10000</v>
      </c>
      <c r="L83" s="1"/>
      <c r="M83" s="1"/>
      <c r="N83" s="1"/>
      <c r="O83" s="1"/>
      <c r="P83" s="1"/>
    </row>
    <row r="84" spans="1:16" ht="21" customHeight="1">
      <c r="A84" s="1"/>
      <c r="B84" s="108" t="s">
        <v>57</v>
      </c>
      <c r="C84" s="109"/>
      <c r="D84" s="109"/>
      <c r="E84" s="109"/>
      <c r="F84" s="109"/>
      <c r="G84" s="109"/>
      <c r="H84" s="109"/>
      <c r="I84" s="109"/>
      <c r="J84" s="110"/>
      <c r="K84" s="20">
        <f>SUM(K83,K81:K81,K75:K79)</f>
        <v>63700</v>
      </c>
      <c r="L84" s="19"/>
      <c r="M84" s="19"/>
      <c r="N84" s="1"/>
      <c r="O84" s="1"/>
      <c r="P84" s="1"/>
    </row>
    <row r="85" spans="1:16" ht="21" customHeight="1">
      <c r="A85" s="1"/>
      <c r="B85" s="104" t="s">
        <v>38</v>
      </c>
      <c r="C85" s="105"/>
      <c r="D85" s="105"/>
      <c r="E85" s="105"/>
      <c r="F85" s="105"/>
      <c r="G85" s="105"/>
      <c r="H85" s="105"/>
      <c r="I85" s="105"/>
      <c r="J85" s="105"/>
      <c r="K85" s="20">
        <f>SUM(K84,K72)</f>
        <v>400700</v>
      </c>
      <c r="L85" s="19"/>
      <c r="M85" s="1"/>
      <c r="N85" s="1"/>
      <c r="O85" s="1"/>
      <c r="P85" s="1"/>
    </row>
    <row r="86" spans="1:16" ht="21" customHeight="1">
      <c r="A86" s="1"/>
      <c r="B86" s="104" t="s">
        <v>32</v>
      </c>
      <c r="C86" s="105"/>
      <c r="D86" s="105"/>
      <c r="E86" s="105"/>
      <c r="F86" s="105"/>
      <c r="G86" s="105"/>
      <c r="H86" s="105"/>
      <c r="I86" s="105"/>
      <c r="J86" s="105"/>
      <c r="K86" s="20">
        <f>SUM(K85*0.06)</f>
        <v>24042</v>
      </c>
      <c r="L86" s="1"/>
      <c r="M86" s="1"/>
      <c r="N86" s="1"/>
      <c r="O86" s="1"/>
      <c r="P86" s="1"/>
    </row>
    <row r="87" spans="1:16" ht="21" customHeight="1">
      <c r="A87" s="1"/>
      <c r="B87" s="104" t="s">
        <v>95</v>
      </c>
      <c r="C87" s="105"/>
      <c r="D87" s="105"/>
      <c r="E87" s="105"/>
      <c r="F87" s="105"/>
      <c r="G87" s="105"/>
      <c r="H87" s="105"/>
      <c r="I87" s="105"/>
      <c r="J87" s="105"/>
      <c r="K87" s="20">
        <f>SUM(K85:K86)</f>
        <v>424742</v>
      </c>
      <c r="L87" s="1"/>
      <c r="M87" s="1"/>
      <c r="N87" s="1"/>
      <c r="O87" s="1"/>
      <c r="P87" s="1"/>
    </row>
    <row r="88" spans="1:16" ht="21" customHeight="1">
      <c r="A88" s="1"/>
      <c r="B88" s="104" t="s">
        <v>96</v>
      </c>
      <c r="C88" s="105"/>
      <c r="D88" s="105"/>
      <c r="E88" s="105"/>
      <c r="F88" s="105"/>
      <c r="G88" s="105"/>
      <c r="H88" s="105"/>
      <c r="I88" s="105"/>
      <c r="J88" s="105"/>
      <c r="K88" s="20">
        <v>330000</v>
      </c>
      <c r="L88" s="1"/>
      <c r="M88" s="1"/>
      <c r="N88" s="1"/>
      <c r="O88" s="1"/>
      <c r="P88" s="1"/>
    </row>
  </sheetData>
  <mergeCells count="97">
    <mergeCell ref="B53:G53"/>
    <mergeCell ref="B54:J54"/>
    <mergeCell ref="B47:G47"/>
    <mergeCell ref="B48:G48"/>
    <mergeCell ref="B49:G49"/>
    <mergeCell ref="B50:G50"/>
    <mergeCell ref="B52:G52"/>
    <mergeCell ref="B51:G51"/>
    <mergeCell ref="B68:G68"/>
    <mergeCell ref="B69:G69"/>
    <mergeCell ref="B70:G70"/>
    <mergeCell ref="B71:J71"/>
    <mergeCell ref="B67:G67"/>
    <mergeCell ref="B66:G66"/>
    <mergeCell ref="B65:G65"/>
    <mergeCell ref="B57:G57"/>
    <mergeCell ref="B62:G62"/>
    <mergeCell ref="A55:K55"/>
    <mergeCell ref="B64:G64"/>
    <mergeCell ref="B63:G63"/>
    <mergeCell ref="B61:G61"/>
    <mergeCell ref="B60:G60"/>
    <mergeCell ref="B56:G56"/>
    <mergeCell ref="B88:J88"/>
    <mergeCell ref="B72:J72"/>
    <mergeCell ref="B84:J84"/>
    <mergeCell ref="B85:J85"/>
    <mergeCell ref="B81:G81"/>
    <mergeCell ref="A74:K74"/>
    <mergeCell ref="B75:G75"/>
    <mergeCell ref="B76:G76"/>
    <mergeCell ref="B77:G77"/>
    <mergeCell ref="B78:G78"/>
    <mergeCell ref="A82:K82"/>
    <mergeCell ref="B87:J87"/>
    <mergeCell ref="B83:G83"/>
    <mergeCell ref="B86:J86"/>
    <mergeCell ref="A80:K80"/>
    <mergeCell ref="B79:G79"/>
    <mergeCell ref="A73:G73"/>
    <mergeCell ref="H5:K5"/>
    <mergeCell ref="A1:K2"/>
    <mergeCell ref="F3:K3"/>
    <mergeCell ref="A4:B4"/>
    <mergeCell ref="C4:F4"/>
    <mergeCell ref="H4:K4"/>
    <mergeCell ref="A5:B5"/>
    <mergeCell ref="C5:F5"/>
    <mergeCell ref="A13:G13"/>
    <mergeCell ref="A12:K12"/>
    <mergeCell ref="A6:B6"/>
    <mergeCell ref="C6:F6"/>
    <mergeCell ref="H6:K6"/>
    <mergeCell ref="A7:B7"/>
    <mergeCell ref="C7:K7"/>
    <mergeCell ref="A8:B8"/>
    <mergeCell ref="C8:K8"/>
    <mergeCell ref="A9:B9"/>
    <mergeCell ref="C9:K9"/>
    <mergeCell ref="A10:B10"/>
    <mergeCell ref="C10:K10"/>
    <mergeCell ref="A11:K11"/>
    <mergeCell ref="A14:K14"/>
    <mergeCell ref="B18:G18"/>
    <mergeCell ref="B19:G19"/>
    <mergeCell ref="B16:G16"/>
    <mergeCell ref="A15:K15"/>
    <mergeCell ref="B17:G17"/>
    <mergeCell ref="B28:G28"/>
    <mergeCell ref="B20:G20"/>
    <mergeCell ref="B24:G24"/>
    <mergeCell ref="B25:G25"/>
    <mergeCell ref="B26:G26"/>
    <mergeCell ref="B22:G22"/>
    <mergeCell ref="B27:G27"/>
    <mergeCell ref="B21:G21"/>
    <mergeCell ref="B35:G35"/>
    <mergeCell ref="B30:G30"/>
    <mergeCell ref="B23:G23"/>
    <mergeCell ref="B58:G58"/>
    <mergeCell ref="B59:G59"/>
    <mergeCell ref="B31:G31"/>
    <mergeCell ref="B29:G29"/>
    <mergeCell ref="B32:G32"/>
    <mergeCell ref="B43:G43"/>
    <mergeCell ref="B44:G44"/>
    <mergeCell ref="B45:G45"/>
    <mergeCell ref="B46:G46"/>
    <mergeCell ref="A33:J33"/>
    <mergeCell ref="A34:K34"/>
    <mergeCell ref="B36:G36"/>
    <mergeCell ref="B37:G37"/>
    <mergeCell ref="B38:G38"/>
    <mergeCell ref="B39:G39"/>
    <mergeCell ref="B40:G40"/>
    <mergeCell ref="B41:G41"/>
    <mergeCell ref="B42:G42"/>
  </mergeCells>
  <phoneticPr fontId="12" type="noConversion"/>
  <conditionalFormatting sqref="J75:J79 J18:J26 J28:J29">
    <cfRule type="cellIs" dxfId="12" priority="214" stopIfTrue="1" operator="lessThan">
      <formula>0</formula>
    </cfRule>
  </conditionalFormatting>
  <conditionalFormatting sqref="J16">
    <cfRule type="cellIs" dxfId="11" priority="200" stopIfTrue="1" operator="lessThan">
      <formula>0</formula>
    </cfRule>
  </conditionalFormatting>
  <conditionalFormatting sqref="J17 J30 J32">
    <cfRule type="cellIs" dxfId="10" priority="187" stopIfTrue="1" operator="lessThan">
      <formula>0</formula>
    </cfRule>
  </conditionalFormatting>
  <conditionalFormatting sqref="J64">
    <cfRule type="cellIs" dxfId="9" priority="145" stopIfTrue="1" operator="lessThan">
      <formula>0</formula>
    </cfRule>
  </conditionalFormatting>
  <conditionalFormatting sqref="J62">
    <cfRule type="cellIs" dxfId="8" priority="137" stopIfTrue="1" operator="lessThan">
      <formula>0</formula>
    </cfRule>
  </conditionalFormatting>
  <conditionalFormatting sqref="J35:J36 J38:J49">
    <cfRule type="cellIs" dxfId="7" priority="10" stopIfTrue="1" operator="lessThan">
      <formula>0</formula>
    </cfRule>
  </conditionalFormatting>
  <conditionalFormatting sqref="J53">
    <cfRule type="cellIs" dxfId="6" priority="9" stopIfTrue="1" operator="lessThan">
      <formula>0</formula>
    </cfRule>
  </conditionalFormatting>
  <conditionalFormatting sqref="J52">
    <cfRule type="cellIs" dxfId="5" priority="8" stopIfTrue="1" operator="lessThan">
      <formula>0</formula>
    </cfRule>
  </conditionalFormatting>
  <conditionalFormatting sqref="J83">
    <cfRule type="cellIs" dxfId="4" priority="12" stopIfTrue="1" operator="lessThan">
      <formula>0</formula>
    </cfRule>
  </conditionalFormatting>
  <conditionalFormatting sqref="J27">
    <cfRule type="cellIs" dxfId="3" priority="11" stopIfTrue="1" operator="lessThan">
      <formula>0</formula>
    </cfRule>
  </conditionalFormatting>
  <conditionalFormatting sqref="J37">
    <cfRule type="cellIs" dxfId="2" priority="7" stopIfTrue="1" operator="lessThan">
      <formula>0</formula>
    </cfRule>
  </conditionalFormatting>
  <conditionalFormatting sqref="J50">
    <cfRule type="cellIs" dxfId="1" priority="6" stopIfTrue="1" operator="lessThan">
      <formula>0</formula>
    </cfRule>
  </conditionalFormatting>
  <conditionalFormatting sqref="J51">
    <cfRule type="cellIs" dxfId="0" priority="1" stopIfTrue="1" operator="lessThan">
      <formula>0</formula>
    </cfRule>
  </conditionalFormatting>
  <hyperlinks>
    <hyperlink ref="H6" r:id="rId1" xr:uid="{00000000-0004-0000-00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2017-04-30T13:09:12Z</dcterms:created>
  <dcterms:modified xsi:type="dcterms:W3CDTF">2021-10-09T02:12:22Z</dcterms:modified>
</cp:coreProperties>
</file>