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defaultThemeVersion="124226"/>
  <mc:AlternateContent xmlns:mc="http://schemas.openxmlformats.org/markup-compatibility/2006">
    <mc:Choice Requires="x15">
      <x15ac:absPath xmlns:x15ac="http://schemas.microsoft.com/office/spreadsheetml/2010/11/ac" url="/Users/majie/Desktop/"/>
    </mc:Choice>
  </mc:AlternateContent>
  <xr:revisionPtr revIDLastSave="0" documentId="13_ncr:1_{E293E88D-B823-274E-9B90-E6054408E190}" xr6:coauthVersionLast="47" xr6:coauthVersionMax="47" xr10:uidLastSave="{00000000-0000-0000-0000-000000000000}"/>
  <bookViews>
    <workbookView xWindow="0" yWindow="740" windowWidth="29400" windowHeight="18380" xr2:uid="{00000000-000D-0000-FFFF-FFFF00000000}"/>
  </bookViews>
  <sheets>
    <sheet name="Conference Quotation" sheetId="29" r:id="rId1"/>
    <sheet name="Summary" sheetId="33" r:id="rId2"/>
  </sheets>
  <definedNames>
    <definedName name="_xlnm.Print_Area" localSheetId="0">'Conference Quotation'!$B$1:$L$95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33" l="1"/>
  <c r="B27" i="33"/>
  <c r="B26" i="33"/>
  <c r="B25" i="33"/>
  <c r="B24" i="33"/>
  <c r="B23" i="33"/>
  <c r="B22" i="33"/>
  <c r="B21" i="33"/>
  <c r="B20" i="33"/>
  <c r="B19" i="33"/>
  <c r="B18" i="33"/>
  <c r="B17" i="33"/>
  <c r="B16" i="33"/>
  <c r="B15" i="33"/>
  <c r="B14" i="33"/>
  <c r="B13" i="33"/>
  <c r="B12" i="33"/>
  <c r="A10" i="33"/>
  <c r="A9" i="33"/>
  <c r="B7" i="33"/>
  <c r="B6" i="33"/>
  <c r="B5" i="33"/>
  <c r="B4" i="33"/>
  <c r="B3" i="33"/>
  <c r="B2" i="33"/>
  <c r="J95" i="29"/>
  <c r="J94" i="29"/>
  <c r="J93" i="29"/>
  <c r="J92" i="29"/>
  <c r="J91" i="29"/>
  <c r="J90" i="29"/>
  <c r="J89" i="29"/>
  <c r="J88" i="29"/>
  <c r="J87" i="29"/>
  <c r="J86" i="29"/>
  <c r="J85" i="29"/>
  <c r="J84" i="29"/>
  <c r="J83" i="29"/>
  <c r="J82" i="29"/>
  <c r="J81" i="29"/>
  <c r="J80" i="29"/>
  <c r="J79" i="29"/>
  <c r="J78" i="29"/>
  <c r="J77" i="29"/>
  <c r="J76" i="29"/>
  <c r="J75" i="29"/>
  <c r="J74" i="29"/>
  <c r="J73" i="29"/>
  <c r="J72" i="29"/>
  <c r="J71" i="29"/>
  <c r="J70" i="29"/>
  <c r="J69" i="29"/>
  <c r="J68" i="29"/>
  <c r="J67" i="29"/>
  <c r="J66" i="29"/>
  <c r="J65" i="29"/>
  <c r="J64" i="29"/>
  <c r="J63" i="29"/>
  <c r="J62" i="29"/>
  <c r="J61" i="29"/>
  <c r="J60" i="29"/>
  <c r="J59" i="29"/>
  <c r="J58" i="29"/>
  <c r="J57" i="29"/>
  <c r="J56" i="29"/>
  <c r="J55" i="29"/>
  <c r="J54" i="29"/>
  <c r="J53" i="29"/>
  <c r="J52" i="29"/>
  <c r="J51" i="29"/>
  <c r="J50" i="29"/>
  <c r="J49" i="29"/>
  <c r="J48" i="29"/>
  <c r="J47" i="29"/>
  <c r="J46" i="29"/>
  <c r="J45" i="29"/>
  <c r="J44" i="29"/>
  <c r="J43" i="29"/>
  <c r="J42" i="29"/>
  <c r="J41" i="29"/>
  <c r="J40" i="29"/>
  <c r="J39" i="29"/>
  <c r="J38" i="29"/>
  <c r="J37" i="29"/>
  <c r="J36" i="29"/>
  <c r="J35" i="29"/>
  <c r="J34" i="29"/>
  <c r="J33" i="29"/>
  <c r="J32" i="29"/>
  <c r="J31" i="29"/>
  <c r="J30" i="29"/>
  <c r="J29" i="29"/>
  <c r="J28" i="29"/>
  <c r="J27" i="29"/>
  <c r="J26" i="29"/>
  <c r="J25" i="29"/>
  <c r="J24" i="29"/>
  <c r="J23" i="29"/>
  <c r="J22" i="29"/>
  <c r="J21" i="29"/>
  <c r="J20" i="29"/>
  <c r="J19" i="29"/>
  <c r="J18" i="29"/>
  <c r="J17" i="29"/>
  <c r="J16" i="29"/>
  <c r="J15" i="29"/>
  <c r="J14" i="29"/>
  <c r="K10" i="29"/>
  <c r="I10" i="29"/>
</calcChain>
</file>

<file path=xl/sharedStrings.xml><?xml version="1.0" encoding="utf-8"?>
<sst xmlns="http://schemas.openxmlformats.org/spreadsheetml/2006/main" count="354" uniqueCount="184">
  <si>
    <r>
      <rPr>
        <b/>
        <sz val="14"/>
        <rFont val="宋体"/>
        <family val="3"/>
        <charset val="134"/>
      </rPr>
      <t>国内会议</t>
    </r>
    <r>
      <rPr>
        <b/>
        <sz val="14"/>
        <rFont val="Apis For Office"/>
      </rPr>
      <t>+</t>
    </r>
    <r>
      <rPr>
        <b/>
        <sz val="14"/>
        <rFont val="宋体"/>
        <family val="3"/>
        <charset val="134"/>
      </rPr>
      <t>团队建设报价单</t>
    </r>
    <r>
      <rPr>
        <b/>
        <sz val="14"/>
        <rFont val="Apis For Office"/>
      </rPr>
      <t>_</t>
    </r>
    <r>
      <rPr>
        <b/>
        <sz val="14"/>
        <rFont val="宋体"/>
        <family val="3"/>
        <charset val="134"/>
      </rPr>
      <t>标准服务费</t>
    </r>
    <r>
      <rPr>
        <b/>
        <sz val="14"/>
        <rFont val="Apis For Office"/>
      </rPr>
      <t xml:space="preserve"> (2025 V2)
Domestic Conference Quotation_Standardization Service fee (2025 V2)</t>
    </r>
  </si>
  <si>
    <r>
      <rPr>
        <b/>
        <sz val="11"/>
        <color indexed="10"/>
        <rFont val="宋体"/>
        <family val="3"/>
        <charset val="134"/>
      </rPr>
      <t>会议类型</t>
    </r>
    <r>
      <rPr>
        <b/>
        <sz val="11"/>
        <color indexed="10"/>
        <rFont val="Apis For Office"/>
      </rPr>
      <t>/Meeting Type</t>
    </r>
    <r>
      <rPr>
        <b/>
        <sz val="11"/>
        <color indexed="10"/>
        <rFont val="宋体"/>
        <family val="3"/>
        <charset val="134"/>
      </rPr>
      <t>：</t>
    </r>
    <r>
      <rPr>
        <b/>
        <sz val="11"/>
        <color indexed="10"/>
        <rFont val="Apis For Office"/>
      </rPr>
      <t xml:space="preserve">
1</t>
    </r>
    <r>
      <rPr>
        <b/>
        <sz val="11"/>
        <color indexed="10"/>
        <rFont val="宋体"/>
        <family val="3"/>
        <charset val="134"/>
      </rPr>
      <t>、会议总费用</t>
    </r>
    <r>
      <rPr>
        <b/>
        <sz val="11"/>
        <color indexed="10"/>
        <rFont val="Apis For Office"/>
      </rPr>
      <t>(</t>
    </r>
    <r>
      <rPr>
        <b/>
        <sz val="11"/>
        <color indexed="10"/>
        <rFont val="宋体"/>
        <family val="3"/>
        <charset val="134"/>
      </rPr>
      <t>不含税</t>
    </r>
    <r>
      <rPr>
        <b/>
        <sz val="11"/>
        <color indexed="10"/>
        <rFont val="Apis For Office"/>
      </rPr>
      <t>)&gt;=100</t>
    </r>
    <r>
      <rPr>
        <b/>
        <sz val="11"/>
        <color indexed="10"/>
        <rFont val="Apis For Office"/>
      </rPr>
      <t xml:space="preserve">k </t>
    </r>
    <r>
      <rPr>
        <b/>
        <sz val="11"/>
        <color indexed="10"/>
        <rFont val="Apis For Office"/>
      </rPr>
      <t xml:space="preserve">/ Grand Total Expense(Net Price)&gt;=100k </t>
    </r>
    <r>
      <rPr>
        <b/>
        <sz val="11"/>
        <color indexed="10"/>
        <rFont val="宋体"/>
        <family val="3"/>
        <charset val="134"/>
      </rPr>
      <t>；</t>
    </r>
    <r>
      <rPr>
        <b/>
        <sz val="11"/>
        <color indexed="10"/>
        <rFont val="Apis For Office"/>
      </rPr>
      <t xml:space="preserve">
2</t>
    </r>
    <r>
      <rPr>
        <b/>
        <sz val="11"/>
        <color indexed="10"/>
        <rFont val="宋体"/>
        <family val="3"/>
        <charset val="134"/>
      </rPr>
      <t>、内分泌年会和糖尿病年会</t>
    </r>
    <r>
      <rPr>
        <b/>
        <sz val="11"/>
        <color indexed="10"/>
        <rFont val="Apis For Office"/>
      </rPr>
      <t xml:space="preserve"> / CDS and CSE </t>
    </r>
    <r>
      <rPr>
        <b/>
        <sz val="11"/>
        <color indexed="10"/>
        <rFont val="宋体"/>
        <family val="3"/>
        <charset val="134"/>
      </rPr>
      <t>；</t>
    </r>
  </si>
  <si>
    <r>
      <rPr>
        <b/>
        <sz val="11"/>
        <rFont val="Verdana"/>
        <family val="2"/>
      </rPr>
      <t>供应商</t>
    </r>
    <r>
      <rPr>
        <b/>
        <sz val="11"/>
        <rFont val="Apis For Office"/>
      </rPr>
      <t>+SAP ID 
Supplier+SAP ID</t>
    </r>
    <r>
      <rPr>
        <b/>
        <sz val="11"/>
        <rFont val="Verdana"/>
        <family val="2"/>
      </rPr>
      <t>：</t>
    </r>
  </si>
  <si>
    <t>康辉集团北京国际会议展览有限公司(SAP:1328304)</t>
  </si>
  <si>
    <t xml:space="preserve">会议分类 1 
Meeting Types 1 </t>
  </si>
  <si>
    <t>外部会-External</t>
  </si>
  <si>
    <t>NN项目负责人initial
Owner initial</t>
  </si>
  <si>
    <t>冯瑶</t>
  </si>
  <si>
    <t>会议分类 2
Meeting Types 2</t>
  </si>
  <si>
    <t>会议分类 3
Meeting Types 3</t>
  </si>
  <si>
    <r>
      <rPr>
        <b/>
        <sz val="10"/>
        <rFont val="宋体"/>
        <family val="3"/>
        <charset val="134"/>
      </rPr>
      <t>费用类别</t>
    </r>
    <r>
      <rPr>
        <b/>
        <sz val="10"/>
        <rFont val="Apis For Office"/>
      </rPr>
      <t xml:space="preserve">
Spend Category</t>
    </r>
  </si>
  <si>
    <r>
      <rPr>
        <b/>
        <sz val="11"/>
        <rFont val="宋体"/>
        <family val="3"/>
        <charset val="134"/>
      </rPr>
      <t xml:space="preserve">服务费
</t>
    </r>
    <r>
      <rPr>
        <b/>
        <sz val="11"/>
        <rFont val="Apis For Office"/>
      </rPr>
      <t>service fee</t>
    </r>
  </si>
  <si>
    <r>
      <rPr>
        <b/>
        <sz val="11"/>
        <rFont val="Verdana"/>
        <family val="2"/>
      </rPr>
      <t xml:space="preserve">供应商联系人
</t>
    </r>
    <r>
      <rPr>
        <b/>
        <sz val="11"/>
        <rFont val="Apis For Office"/>
      </rPr>
      <t>Supplier contact person</t>
    </r>
    <r>
      <rPr>
        <b/>
        <sz val="11"/>
        <rFont val="Verdana"/>
        <family val="2"/>
      </rPr>
      <t>：</t>
    </r>
  </si>
  <si>
    <t>NN主办会议-NN Meeting</t>
  </si>
  <si>
    <t>NN项目负责人部门
（销售团队需要填写大区代号）
Department in charge
(Sales team needs to fill in the region code)</t>
  </si>
  <si>
    <t>RM- NEC 区域市场部东北大区</t>
  </si>
  <si>
    <t>内部会-Internal</t>
  </si>
  <si>
    <t>全国会-National Meeting</t>
  </si>
  <si>
    <r>
      <rPr>
        <sz val="10"/>
        <rFont val="宋体"/>
        <family val="3"/>
        <charset val="134"/>
      </rPr>
      <t>直付</t>
    </r>
    <r>
      <rPr>
        <sz val="10"/>
        <rFont val="Apis For Office"/>
      </rPr>
      <t xml:space="preserve"> Direct payment</t>
    </r>
  </si>
  <si>
    <r>
      <rPr>
        <b/>
        <sz val="11"/>
        <rFont val="Verdana"/>
        <family val="2"/>
      </rPr>
      <t xml:space="preserve">会议名称
</t>
    </r>
    <r>
      <rPr>
        <b/>
        <sz val="11"/>
        <rFont val="Apis For Office"/>
      </rPr>
      <t>Conference Name:</t>
    </r>
  </si>
  <si>
    <t>非NN主办会议-Non-NN Meeting</t>
  </si>
  <si>
    <t>区域会-Regional Meeting</t>
  </si>
  <si>
    <r>
      <rPr>
        <sz val="10"/>
        <rFont val="宋体"/>
        <family val="3"/>
        <charset val="134"/>
      </rPr>
      <t>旅行社</t>
    </r>
    <r>
      <rPr>
        <sz val="10"/>
        <rFont val="宋体"/>
        <family val="3"/>
        <charset val="134"/>
      </rPr>
      <t xml:space="preserve"> Travel agency</t>
    </r>
  </si>
  <si>
    <r>
      <rPr>
        <b/>
        <sz val="11"/>
        <rFont val="Verdana"/>
        <family val="2"/>
      </rPr>
      <t xml:space="preserve">会议时间
</t>
    </r>
    <r>
      <rPr>
        <b/>
        <sz val="11"/>
        <rFont val="Apis For Office"/>
      </rPr>
      <t>Date:</t>
    </r>
  </si>
  <si>
    <t>2025-6-15</t>
  </si>
  <si>
    <t>会议/国家
Destination/Country</t>
  </si>
  <si>
    <t>中国</t>
  </si>
  <si>
    <t>城市会-City Meeting</t>
  </si>
  <si>
    <r>
      <rPr>
        <b/>
        <sz val="11"/>
        <rFont val="微软雅黑"/>
        <family val="2"/>
        <charset val="134"/>
      </rPr>
      <t>会议地点/城市</t>
    </r>
    <r>
      <rPr>
        <b/>
        <sz val="11"/>
        <rFont val="Apis For Office"/>
      </rPr>
      <t xml:space="preserve">
Destination/City</t>
    </r>
  </si>
  <si>
    <t>沈阳</t>
  </si>
  <si>
    <t>会议/直辖市省及自治区
Destination/Province</t>
  </si>
  <si>
    <t>辽宁省</t>
  </si>
  <si>
    <t>专家顾问会-AB Meeting</t>
  </si>
  <si>
    <r>
      <rPr>
        <b/>
        <sz val="11"/>
        <rFont val="Verdana"/>
        <family val="2"/>
      </rPr>
      <t>非</t>
    </r>
    <r>
      <rPr>
        <b/>
        <sz val="11"/>
        <rFont val="Apis For Office"/>
      </rPr>
      <t>NN</t>
    </r>
    <r>
      <rPr>
        <b/>
        <sz val="11"/>
        <rFont val="Verdana"/>
        <family val="2"/>
      </rPr>
      <t xml:space="preserve">人数
</t>
    </r>
    <r>
      <rPr>
        <b/>
        <sz val="11"/>
        <rFont val="Apis For Office"/>
      </rPr>
      <t xml:space="preserve">non-NN person:                 </t>
    </r>
  </si>
  <si>
    <t>NN人数
NN Staff:</t>
  </si>
  <si>
    <r>
      <rPr>
        <sz val="11"/>
        <rFont val="Verdana"/>
        <family val="2"/>
      </rPr>
      <t>人</t>
    </r>
  </si>
  <si>
    <r>
      <rPr>
        <b/>
        <sz val="11"/>
        <rFont val="Verdana"/>
        <family val="2"/>
      </rPr>
      <t xml:space="preserve">总计
</t>
    </r>
    <r>
      <rPr>
        <b/>
        <sz val="11"/>
        <rFont val="Apis For Office"/>
      </rPr>
      <t>Total Person</t>
    </r>
  </si>
  <si>
    <r>
      <rPr>
        <b/>
        <sz val="11"/>
        <rFont val="Verdana"/>
        <family val="2"/>
      </rPr>
      <t xml:space="preserve">人均费用
</t>
    </r>
    <r>
      <rPr>
        <b/>
        <sz val="11"/>
        <rFont val="Apis For Office"/>
      </rPr>
      <t>Average Expense</t>
    </r>
  </si>
  <si>
    <t>内部活动-Internal Activities</t>
  </si>
  <si>
    <t>其他-Others</t>
  </si>
  <si>
    <r>
      <rPr>
        <b/>
        <sz val="11"/>
        <rFont val="Verdana"/>
        <family val="2"/>
      </rPr>
      <t xml:space="preserve">明细项目
</t>
    </r>
    <r>
      <rPr>
        <b/>
        <sz val="11"/>
        <rFont val="Apis For Office"/>
      </rPr>
      <t>Item</t>
    </r>
  </si>
  <si>
    <r>
      <rPr>
        <b/>
        <sz val="11"/>
        <rFont val="Verdana"/>
        <family val="2"/>
      </rPr>
      <t xml:space="preserve">详细信息
</t>
    </r>
    <r>
      <rPr>
        <b/>
        <sz val="11"/>
        <rFont val="Apis For Office"/>
      </rPr>
      <t>Details</t>
    </r>
  </si>
  <si>
    <r>
      <rPr>
        <b/>
        <sz val="11"/>
        <rFont val="Verdana"/>
        <family val="2"/>
      </rPr>
      <t>数量</t>
    </r>
    <r>
      <rPr>
        <b/>
        <sz val="11"/>
        <rFont val="Apis For Office"/>
      </rPr>
      <t xml:space="preserve"> (Qty.)</t>
    </r>
  </si>
  <si>
    <r>
      <rPr>
        <b/>
        <sz val="11"/>
        <rFont val="Verdana"/>
        <family val="2"/>
      </rPr>
      <t>价格</t>
    </r>
    <r>
      <rPr>
        <b/>
        <sz val="11"/>
        <rFont val="Apis For Office"/>
      </rPr>
      <t xml:space="preserve"> (Price)</t>
    </r>
  </si>
  <si>
    <r>
      <rPr>
        <b/>
        <sz val="11"/>
        <rFont val="Verdana"/>
        <family val="2"/>
      </rPr>
      <t xml:space="preserve">备注
</t>
    </r>
    <r>
      <rPr>
        <b/>
        <sz val="11"/>
        <rFont val="Apis For Office"/>
      </rPr>
      <t>Remarks</t>
    </r>
  </si>
  <si>
    <r>
      <rPr>
        <b/>
        <sz val="11"/>
        <rFont val="Verdana"/>
        <family val="2"/>
      </rPr>
      <t xml:space="preserve">费用类别
</t>
    </r>
    <r>
      <rPr>
        <b/>
        <sz val="11"/>
        <rFont val="Apis For Office"/>
      </rPr>
      <t>Spend Category</t>
    </r>
  </si>
  <si>
    <t>NO.</t>
  </si>
  <si>
    <r>
      <rPr>
        <b/>
        <sz val="11"/>
        <rFont val="Verdana"/>
        <family val="2"/>
      </rPr>
      <t xml:space="preserve">单位
</t>
    </r>
    <r>
      <rPr>
        <b/>
        <sz val="11"/>
        <rFont val="Apis For Office"/>
      </rPr>
      <t>Unit</t>
    </r>
  </si>
  <si>
    <r>
      <rPr>
        <b/>
        <sz val="11"/>
        <rFont val="Verdana"/>
        <family val="2"/>
      </rPr>
      <t xml:space="preserve">单价
</t>
    </r>
    <r>
      <rPr>
        <b/>
        <sz val="11"/>
        <rFont val="Apis For Office"/>
      </rPr>
      <t>Unit price</t>
    </r>
  </si>
  <si>
    <r>
      <rPr>
        <b/>
        <sz val="11"/>
        <rFont val="Verdana"/>
        <family val="2"/>
      </rPr>
      <t xml:space="preserve">小计
</t>
    </r>
    <r>
      <rPr>
        <b/>
        <sz val="11"/>
        <rFont val="Apis For Office"/>
      </rPr>
      <t>Subtotal</t>
    </r>
  </si>
  <si>
    <r>
      <rPr>
        <b/>
        <sz val="11"/>
        <rFont val="Verdana"/>
        <family val="2"/>
      </rPr>
      <t xml:space="preserve">住宿
</t>
    </r>
    <r>
      <rPr>
        <b/>
        <sz val="11"/>
        <rFont val="Apis For Office"/>
      </rPr>
      <t>Hotel (breakfast incl.)</t>
    </r>
  </si>
  <si>
    <r>
      <rPr>
        <sz val="11"/>
        <rFont val="微软雅黑"/>
        <family val="2"/>
        <charset val="134"/>
      </rPr>
      <t>酒店</t>
    </r>
    <r>
      <rPr>
        <sz val="11"/>
        <rFont val="Apis For Office"/>
      </rPr>
      <t>1</t>
    </r>
    <r>
      <rPr>
        <sz val="11"/>
        <rFont val="微软雅黑"/>
        <family val="2"/>
        <charset val="134"/>
      </rPr>
      <t>名称</t>
    </r>
    <r>
      <rPr>
        <sz val="11"/>
        <rFont val="Apis For Office"/>
      </rPr>
      <t xml:space="preserve"> Hotel</t>
    </r>
    <r>
      <rPr>
        <sz val="11"/>
        <rFont val="微软雅黑"/>
        <family val="2"/>
        <charset val="134"/>
      </rPr>
      <t>：</t>
    </r>
    <r>
      <rPr>
        <sz val="11"/>
        <rFont val="Apis For Office"/>
      </rPr>
      <t xml:space="preserve">
</t>
    </r>
    <r>
      <rPr>
        <sz val="11"/>
        <rFont val="微软雅黑"/>
        <family val="2"/>
        <charset val="134"/>
      </rPr>
      <t>星级</t>
    </r>
    <r>
      <rPr>
        <sz val="11"/>
        <rFont val="Apis For Office"/>
      </rPr>
      <t xml:space="preserve"> Hotel Star level</t>
    </r>
    <r>
      <rPr>
        <sz val="11"/>
        <rFont val="微软雅黑"/>
        <family val="2"/>
        <charset val="134"/>
      </rPr>
      <t>：</t>
    </r>
  </si>
  <si>
    <t>双人间(含早)Double room</t>
  </si>
  <si>
    <r>
      <rPr>
        <sz val="11"/>
        <rFont val="Verdana"/>
        <family val="2"/>
      </rPr>
      <t>间</t>
    </r>
    <r>
      <rPr>
        <sz val="11"/>
        <rFont val="Apis For Office"/>
      </rPr>
      <t>room</t>
    </r>
  </si>
  <si>
    <r>
      <rPr>
        <sz val="11"/>
        <rFont val="Verdana"/>
        <family val="2"/>
      </rPr>
      <t>夜</t>
    </r>
    <r>
      <rPr>
        <sz val="11"/>
        <rFont val="Apis For Office"/>
      </rPr>
      <t>night</t>
    </r>
  </si>
  <si>
    <t xml:space="preserve">单人间(含早)Single room </t>
  </si>
  <si>
    <r>
      <rPr>
        <sz val="11"/>
        <rFont val="微软雅黑"/>
        <family val="2"/>
        <charset val="134"/>
      </rPr>
      <t>酒店</t>
    </r>
    <r>
      <rPr>
        <sz val="11"/>
        <rFont val="Apis For Office"/>
      </rPr>
      <t>2</t>
    </r>
    <r>
      <rPr>
        <sz val="11"/>
        <rFont val="微软雅黑"/>
        <family val="2"/>
        <charset val="134"/>
      </rPr>
      <t>名称</t>
    </r>
    <r>
      <rPr>
        <sz val="11"/>
        <rFont val="Apis For Office"/>
      </rPr>
      <t xml:space="preserve"> Hotel</t>
    </r>
    <r>
      <rPr>
        <sz val="11"/>
        <rFont val="微软雅黑"/>
        <family val="2"/>
        <charset val="134"/>
      </rPr>
      <t>：</t>
    </r>
    <r>
      <rPr>
        <sz val="11"/>
        <rFont val="Apis For Office"/>
      </rPr>
      <t xml:space="preserve">
</t>
    </r>
    <r>
      <rPr>
        <sz val="11"/>
        <rFont val="微软雅黑"/>
        <family val="2"/>
        <charset val="134"/>
      </rPr>
      <t>星级</t>
    </r>
    <r>
      <rPr>
        <sz val="11"/>
        <rFont val="Apis For Office"/>
      </rPr>
      <t xml:space="preserve"> Hotel Star level</t>
    </r>
    <r>
      <rPr>
        <sz val="11"/>
        <rFont val="微软雅黑"/>
        <family val="2"/>
        <charset val="134"/>
      </rPr>
      <t>：</t>
    </r>
  </si>
  <si>
    <r>
      <rPr>
        <b/>
        <sz val="11"/>
        <rFont val="Verdana"/>
        <family val="2"/>
      </rPr>
      <t>住宿</t>
    </r>
    <r>
      <rPr>
        <b/>
        <sz val="11"/>
        <rFont val="Apis For Office"/>
      </rPr>
      <t xml:space="preserve"> </t>
    </r>
    <r>
      <rPr>
        <b/>
        <sz val="11"/>
        <rFont val="Verdana"/>
        <family val="2"/>
      </rPr>
      <t>小计</t>
    </r>
    <r>
      <rPr>
        <b/>
        <sz val="11"/>
        <rFont val="Apis For Office"/>
      </rPr>
      <t xml:space="preserve">    Hotel Expense Subtotal</t>
    </r>
  </si>
  <si>
    <t>直付 Direct payment</t>
  </si>
  <si>
    <r>
      <rPr>
        <b/>
        <sz val="11"/>
        <rFont val="Verdana"/>
        <family val="2"/>
      </rPr>
      <t xml:space="preserve">会议
</t>
    </r>
    <r>
      <rPr>
        <b/>
        <sz val="11"/>
        <rFont val="Apis For Office"/>
      </rPr>
      <t>Meeting</t>
    </r>
  </si>
  <si>
    <r>
      <rPr>
        <sz val="11"/>
        <rFont val="Verdana"/>
        <family val="2"/>
      </rPr>
      <t>主会场</t>
    </r>
    <r>
      <rPr>
        <sz val="11"/>
        <rFont val="Apis For Office"/>
      </rPr>
      <t>Main venue</t>
    </r>
  </si>
  <si>
    <t xml:space="preserve">会场名称  Venue name :          </t>
  </si>
  <si>
    <r>
      <rPr>
        <sz val="11"/>
        <rFont val="Verdana"/>
        <family val="2"/>
      </rPr>
      <t>个</t>
    </r>
    <r>
      <rPr>
        <sz val="11"/>
        <rFont val="Apis For Office"/>
      </rPr>
      <t>per</t>
    </r>
  </si>
  <si>
    <r>
      <rPr>
        <sz val="11"/>
        <rFont val="Verdana"/>
        <family val="2"/>
      </rPr>
      <t>天</t>
    </r>
    <r>
      <rPr>
        <sz val="11"/>
        <rFont val="Apis For Office"/>
      </rPr>
      <t>day</t>
    </r>
  </si>
  <si>
    <r>
      <rPr>
        <sz val="11"/>
        <rFont val="Verdana"/>
        <family val="2"/>
      </rPr>
      <t xml:space="preserve">大分会场
</t>
    </r>
    <r>
      <rPr>
        <sz val="11"/>
        <rFont val="Apis For Office"/>
      </rPr>
      <t>Main parallel venue</t>
    </r>
  </si>
  <si>
    <r>
      <rPr>
        <sz val="11"/>
        <rFont val="Verdana"/>
        <family val="2"/>
      </rPr>
      <t>半天</t>
    </r>
    <r>
      <rPr>
        <sz val="11"/>
        <rFont val="Apis For Office"/>
      </rPr>
      <t>day</t>
    </r>
  </si>
  <si>
    <r>
      <rPr>
        <sz val="11"/>
        <rFont val="Verdana"/>
        <family val="2"/>
      </rPr>
      <t>搭建费</t>
    </r>
    <r>
      <rPr>
        <sz val="11"/>
        <rFont val="Apis For Office"/>
      </rPr>
      <t xml:space="preserve"> Decoration fee</t>
    </r>
  </si>
  <si>
    <r>
      <rPr>
        <sz val="11"/>
        <rFont val="Verdana"/>
        <family val="2"/>
      </rPr>
      <t>投影仪</t>
    </r>
    <r>
      <rPr>
        <sz val="11"/>
        <rFont val="Apis For Office"/>
      </rPr>
      <t xml:space="preserve"> Projector</t>
    </r>
  </si>
  <si>
    <t>流明 Lumens：</t>
  </si>
  <si>
    <r>
      <rPr>
        <sz val="11"/>
        <rFont val="Verdana"/>
        <family val="2"/>
      </rPr>
      <t>幕布</t>
    </r>
    <r>
      <rPr>
        <sz val="11"/>
        <rFont val="Apis For Office"/>
      </rPr>
      <t xml:space="preserve"> Curtain </t>
    </r>
  </si>
  <si>
    <r>
      <rPr>
        <sz val="11"/>
        <rFont val="Verdana"/>
        <family val="2"/>
      </rPr>
      <t>尺寸</t>
    </r>
    <r>
      <rPr>
        <sz val="11"/>
        <rFont val="Apis For Office"/>
      </rPr>
      <t>(size)</t>
    </r>
    <r>
      <rPr>
        <sz val="11"/>
        <rFont val="Verdana"/>
        <family val="2"/>
      </rPr>
      <t>：</t>
    </r>
  </si>
  <si>
    <r>
      <rPr>
        <sz val="11"/>
        <rFont val="Apis For Office"/>
      </rPr>
      <t xml:space="preserve">VIP </t>
    </r>
    <r>
      <rPr>
        <sz val="11"/>
        <rFont val="Verdana"/>
        <family val="2"/>
      </rPr>
      <t>休息室</t>
    </r>
    <r>
      <rPr>
        <sz val="11"/>
        <rFont val="Apis For Office"/>
      </rPr>
      <t xml:space="preserve"> VIP-room</t>
    </r>
  </si>
  <si>
    <r>
      <rPr>
        <sz val="11"/>
        <rFont val="Verdana"/>
        <family val="2"/>
      </rPr>
      <t>其他</t>
    </r>
    <r>
      <rPr>
        <sz val="11"/>
        <rFont val="Apis For Office"/>
      </rPr>
      <t xml:space="preserve"> Others</t>
    </r>
  </si>
  <si>
    <r>
      <rPr>
        <sz val="11"/>
        <rFont val="Verdana"/>
        <family val="2"/>
      </rPr>
      <t>详细内容</t>
    </r>
    <r>
      <rPr>
        <sz val="11"/>
        <rFont val="Apis For Office"/>
      </rPr>
      <t>(Detailed info.)</t>
    </r>
    <r>
      <rPr>
        <sz val="11"/>
        <rFont val="Verdana"/>
        <family val="2"/>
      </rPr>
      <t>：</t>
    </r>
  </si>
  <si>
    <r>
      <rPr>
        <sz val="11"/>
        <rFont val="Verdana"/>
        <family val="2"/>
      </rPr>
      <t>次</t>
    </r>
    <r>
      <rPr>
        <sz val="11"/>
        <rFont val="Apis For Office"/>
      </rPr>
      <t>per</t>
    </r>
  </si>
  <si>
    <r>
      <rPr>
        <sz val="11"/>
        <rFont val="Verdana"/>
        <family val="2"/>
      </rPr>
      <t>次</t>
    </r>
    <r>
      <rPr>
        <sz val="11"/>
        <rFont val="Apis For Office"/>
      </rPr>
      <t>time</t>
    </r>
  </si>
  <si>
    <r>
      <rPr>
        <b/>
        <sz val="11"/>
        <rFont val="Verdana"/>
        <family val="2"/>
      </rPr>
      <t>会议</t>
    </r>
    <r>
      <rPr>
        <b/>
        <sz val="11"/>
        <rFont val="Apis For Office"/>
      </rPr>
      <t xml:space="preserve"> </t>
    </r>
    <r>
      <rPr>
        <b/>
        <sz val="11"/>
        <rFont val="Verdana"/>
        <family val="2"/>
      </rPr>
      <t>小计</t>
    </r>
    <r>
      <rPr>
        <b/>
        <sz val="11"/>
        <rFont val="Apis For Office"/>
      </rPr>
      <t xml:space="preserve"> Meeting Expense Subtotal</t>
    </r>
  </si>
  <si>
    <r>
      <rPr>
        <b/>
        <sz val="11"/>
        <rFont val="Verdana"/>
        <family val="2"/>
      </rPr>
      <t xml:space="preserve">酒店内用餐
</t>
    </r>
    <r>
      <rPr>
        <b/>
        <sz val="11"/>
        <rFont val="Apis For Office"/>
      </rPr>
      <t>Meal in Hotel</t>
    </r>
  </si>
  <si>
    <r>
      <rPr>
        <sz val="11"/>
        <rFont val="Apis For Office"/>
      </rPr>
      <t>D1</t>
    </r>
    <r>
      <rPr>
        <sz val="11"/>
        <rFont val="Verdana"/>
        <family val="2"/>
      </rPr>
      <t>日期：</t>
    </r>
  </si>
  <si>
    <r>
      <rPr>
        <sz val="11"/>
        <rFont val="Verdana"/>
        <family val="2"/>
      </rPr>
      <t>午餐形式</t>
    </r>
    <r>
      <rPr>
        <sz val="11"/>
        <rFont val="Apis For Office"/>
      </rPr>
      <t>Lunch Style</t>
    </r>
    <r>
      <rPr>
        <sz val="11"/>
        <rFont val="Verdana"/>
        <family val="2"/>
      </rPr>
      <t>：</t>
    </r>
  </si>
  <si>
    <r>
      <rPr>
        <sz val="11"/>
        <rFont val="Verdana"/>
        <family val="2"/>
      </rPr>
      <t>人</t>
    </r>
    <r>
      <rPr>
        <sz val="11"/>
        <rFont val="Apis For Office"/>
      </rPr>
      <t>person</t>
    </r>
  </si>
  <si>
    <r>
      <rPr>
        <sz val="11"/>
        <rFont val="Verdana"/>
        <family val="2"/>
      </rPr>
      <t>餐</t>
    </r>
    <r>
      <rPr>
        <sz val="11"/>
        <rFont val="Apis For Office"/>
      </rPr>
      <t>meal</t>
    </r>
  </si>
  <si>
    <r>
      <rPr>
        <sz val="11"/>
        <rFont val="Verdana"/>
        <family val="2"/>
      </rPr>
      <t>晚餐形式</t>
    </r>
    <r>
      <rPr>
        <sz val="11"/>
        <rFont val="Apis For Office"/>
      </rPr>
      <t>Dinner Style</t>
    </r>
    <r>
      <rPr>
        <sz val="11"/>
        <rFont val="Verdana"/>
        <family val="2"/>
      </rPr>
      <t>：</t>
    </r>
    <r>
      <rPr>
        <sz val="11"/>
        <rFont val="Apis For Office"/>
      </rPr>
      <t xml:space="preserve"> </t>
    </r>
  </si>
  <si>
    <r>
      <rPr>
        <sz val="11"/>
        <rFont val="Verdana"/>
        <family val="2"/>
      </rPr>
      <t>茶歇</t>
    </r>
    <r>
      <rPr>
        <sz val="11"/>
        <rFont val="Apis For Office"/>
      </rPr>
      <t xml:space="preserve"> Tea break</t>
    </r>
  </si>
  <si>
    <r>
      <rPr>
        <sz val="11"/>
        <rFont val="Apis For Office"/>
      </rPr>
      <t>D2</t>
    </r>
    <r>
      <rPr>
        <sz val="11"/>
        <rFont val="Verdana"/>
        <family val="2"/>
      </rPr>
      <t>日期：</t>
    </r>
  </si>
  <si>
    <r>
      <rPr>
        <sz val="11"/>
        <rFont val="Apis For Office"/>
      </rPr>
      <t>D3</t>
    </r>
    <r>
      <rPr>
        <sz val="11"/>
        <rFont val="Verdana"/>
        <family val="2"/>
      </rPr>
      <t>日期：</t>
    </r>
  </si>
  <si>
    <r>
      <rPr>
        <sz val="11"/>
        <rFont val="Apis For Office"/>
      </rPr>
      <t>D4</t>
    </r>
    <r>
      <rPr>
        <sz val="11"/>
        <rFont val="Verdana"/>
        <family val="2"/>
      </rPr>
      <t>日期：</t>
    </r>
  </si>
  <si>
    <r>
      <rPr>
        <sz val="11"/>
        <rFont val="Verdana"/>
        <family val="2"/>
      </rPr>
      <t>欢迎水果</t>
    </r>
    <r>
      <rPr>
        <sz val="11"/>
        <rFont val="Apis For Office"/>
      </rPr>
      <t>(VIP) Welcome fruits</t>
    </r>
  </si>
  <si>
    <r>
      <rPr>
        <b/>
        <sz val="11"/>
        <rFont val="Verdana"/>
        <family val="2"/>
      </rPr>
      <t>酒店内用餐</t>
    </r>
    <r>
      <rPr>
        <b/>
        <sz val="11"/>
        <rFont val="Apis For Office"/>
      </rPr>
      <t xml:space="preserve"> </t>
    </r>
    <r>
      <rPr>
        <b/>
        <sz val="11"/>
        <rFont val="Verdana"/>
        <family val="2"/>
      </rPr>
      <t>小计</t>
    </r>
    <r>
      <rPr>
        <b/>
        <sz val="11"/>
        <rFont val="Apis For Office"/>
      </rPr>
      <t xml:space="preserve"> Meal in Hotel Subtotal</t>
    </r>
  </si>
  <si>
    <r>
      <rPr>
        <b/>
        <sz val="11"/>
        <rFont val="Verdana"/>
        <family val="2"/>
      </rPr>
      <t xml:space="preserve">酒店外用餐
</t>
    </r>
    <r>
      <rPr>
        <b/>
        <sz val="11"/>
        <rFont val="Apis For Office"/>
      </rPr>
      <t>Meal  Outside</t>
    </r>
  </si>
  <si>
    <r>
      <rPr>
        <sz val="11"/>
        <rFont val="Apis For Office"/>
      </rPr>
      <t>D1</t>
    </r>
    <r>
      <rPr>
        <sz val="11"/>
        <rFont val="宋体"/>
        <family val="3"/>
        <charset val="134"/>
      </rPr>
      <t>日期：6月14日</t>
    </r>
  </si>
  <si>
    <r>
      <rPr>
        <b/>
        <sz val="11"/>
        <rFont val="微软雅黑"/>
        <family val="2"/>
        <charset val="134"/>
      </rPr>
      <t>酒店外用餐</t>
    </r>
    <r>
      <rPr>
        <b/>
        <sz val="11"/>
        <rFont val="Apis For Office"/>
      </rPr>
      <t xml:space="preserve"> </t>
    </r>
    <r>
      <rPr>
        <b/>
        <sz val="11"/>
        <rFont val="微软雅黑"/>
        <family val="2"/>
        <charset val="134"/>
      </rPr>
      <t>小计</t>
    </r>
    <r>
      <rPr>
        <b/>
        <sz val="11"/>
        <rFont val="Apis For Office"/>
      </rPr>
      <t xml:space="preserve"> Outside Meal Subtotal</t>
    </r>
  </si>
  <si>
    <t>旅行社 Travel agency</t>
  </si>
  <si>
    <r>
      <rPr>
        <b/>
        <sz val="11"/>
        <rFont val="微软雅黑"/>
        <family val="2"/>
        <charset val="134"/>
      </rPr>
      <t xml:space="preserve">当地交通
</t>
    </r>
    <r>
      <rPr>
        <b/>
        <sz val="11"/>
        <rFont val="Apis For Office"/>
      </rPr>
      <t xml:space="preserve">Local Transportation </t>
    </r>
  </si>
  <si>
    <r>
      <rPr>
        <sz val="11"/>
        <rFont val="Verdana"/>
        <family val="2"/>
      </rPr>
      <t xml:space="preserve">当地接送机
</t>
    </r>
    <r>
      <rPr>
        <sz val="11"/>
        <rFont val="Apis For Office"/>
      </rPr>
      <t>Local airport transport service</t>
    </r>
  </si>
  <si>
    <t>普通轿车5座 5 Seats</t>
  </si>
  <si>
    <r>
      <rPr>
        <sz val="11"/>
        <rFont val="Verdana"/>
        <family val="2"/>
      </rPr>
      <t>辆</t>
    </r>
    <r>
      <rPr>
        <sz val="11"/>
        <rFont val="Apis For Office"/>
      </rPr>
      <t>per</t>
    </r>
  </si>
  <si>
    <t>单程 one way</t>
  </si>
  <si>
    <t>商务车7座 7 Seats</t>
  </si>
  <si>
    <r>
      <rPr>
        <sz val="11"/>
        <rFont val="宋体"/>
        <family val="3"/>
        <charset val="134"/>
      </rPr>
      <t>半日包车</t>
    </r>
    <r>
      <rPr>
        <sz val="11"/>
        <rFont val="Apis For Office"/>
      </rPr>
      <t xml:space="preserve">
Half day charter</t>
    </r>
  </si>
  <si>
    <t>中巴车33座以下 33 Seats</t>
  </si>
  <si>
    <t>半日包车 Half day charter</t>
  </si>
  <si>
    <t>外出用餐包车</t>
  </si>
  <si>
    <r>
      <rPr>
        <sz val="11"/>
        <rFont val="宋体"/>
        <family val="3"/>
        <charset val="134"/>
      </rPr>
      <t>全天包车</t>
    </r>
    <r>
      <rPr>
        <sz val="11"/>
        <rFont val="Apis For Office"/>
      </rPr>
      <t xml:space="preserve">
Full day charter</t>
    </r>
  </si>
  <si>
    <t>全天包车 Full day charter</t>
  </si>
  <si>
    <r>
      <rPr>
        <sz val="11"/>
        <rFont val="微软雅黑"/>
        <family val="2"/>
        <charset val="134"/>
      </rPr>
      <t>其他</t>
    </r>
    <r>
      <rPr>
        <sz val="11"/>
        <rFont val="Apis For Office"/>
      </rPr>
      <t xml:space="preserve"> Other</t>
    </r>
  </si>
  <si>
    <r>
      <rPr>
        <sz val="11"/>
        <rFont val="宋体"/>
        <family val="3"/>
        <charset val="134"/>
      </rPr>
      <t>详细内容</t>
    </r>
    <r>
      <rPr>
        <sz val="11"/>
        <rFont val="Apis For Office"/>
      </rPr>
      <t xml:space="preserve"> Detailed info.</t>
    </r>
    <r>
      <rPr>
        <sz val="11"/>
        <rFont val="宋体"/>
        <family val="3"/>
        <charset val="134"/>
      </rPr>
      <t>：市内接送用车，5座小车</t>
    </r>
  </si>
  <si>
    <r>
      <rPr>
        <b/>
        <sz val="11"/>
        <rFont val="微软雅黑"/>
        <family val="2"/>
        <charset val="134"/>
      </rPr>
      <t>当地交通小计</t>
    </r>
    <r>
      <rPr>
        <b/>
        <sz val="11"/>
        <rFont val="Apis For Office"/>
      </rPr>
      <t>Local Transportation Subtotal</t>
    </r>
  </si>
  <si>
    <r>
      <rPr>
        <b/>
        <sz val="10"/>
        <rFont val="宋体"/>
        <family val="3"/>
        <charset val="134"/>
      </rPr>
      <t xml:space="preserve">团队建设
</t>
    </r>
    <r>
      <rPr>
        <b/>
        <sz val="10"/>
        <rFont val="Apis For Office"/>
      </rPr>
      <t>T</t>
    </r>
    <r>
      <rPr>
        <b/>
        <sz val="10"/>
        <rFont val="Apis For Office"/>
      </rPr>
      <t>eam building</t>
    </r>
  </si>
  <si>
    <r>
      <rPr>
        <sz val="11"/>
        <rFont val="微软雅黑"/>
        <family val="2"/>
        <charset val="134"/>
      </rPr>
      <t>室内基础项目</t>
    </r>
    <r>
      <rPr>
        <sz val="11"/>
        <rFont val="Apis For Office"/>
      </rPr>
      <t xml:space="preserve"> Indoor standardization item</t>
    </r>
  </si>
  <si>
    <t>详细内容 Detailed info.：</t>
  </si>
  <si>
    <r>
      <rPr>
        <sz val="11"/>
        <rFont val="微软雅黑"/>
        <family val="2"/>
        <charset val="134"/>
      </rPr>
      <t>室外基础项目</t>
    </r>
    <r>
      <rPr>
        <sz val="11"/>
        <rFont val="Apis For Office"/>
      </rPr>
      <t xml:space="preserve"> Outdoor standardization item</t>
    </r>
  </si>
  <si>
    <r>
      <rPr>
        <sz val="11"/>
        <rFont val="微软雅黑"/>
        <family val="2"/>
        <charset val="134"/>
      </rPr>
      <t>室外高风险项目</t>
    </r>
    <r>
      <rPr>
        <sz val="11"/>
        <rFont val="Apis For Office"/>
      </rPr>
      <t xml:space="preserve"> Outdoor high risk item</t>
    </r>
  </si>
  <si>
    <r>
      <rPr>
        <sz val="11"/>
        <rFont val="微软雅黑"/>
        <family val="2"/>
        <charset val="134"/>
      </rPr>
      <t>物料租赁费</t>
    </r>
    <r>
      <rPr>
        <sz val="11"/>
        <rFont val="Apis For Office"/>
      </rPr>
      <t xml:space="preserve"> Material Rental</t>
    </r>
  </si>
  <si>
    <r>
      <rPr>
        <sz val="11"/>
        <rFont val="微软雅黑"/>
        <family val="2"/>
        <charset val="134"/>
      </rPr>
      <t>物料运输费</t>
    </r>
    <r>
      <rPr>
        <sz val="11"/>
        <rFont val="Apis For Office"/>
      </rPr>
      <t xml:space="preserve"> Material transportation</t>
    </r>
  </si>
  <si>
    <r>
      <rPr>
        <sz val="11"/>
        <rFont val="微软雅黑"/>
        <family val="2"/>
        <charset val="134"/>
      </rPr>
      <t>门票</t>
    </r>
    <r>
      <rPr>
        <sz val="11"/>
        <rFont val="Apis For Office"/>
      </rPr>
      <t>/</t>
    </r>
    <r>
      <rPr>
        <sz val="11"/>
        <rFont val="宋体"/>
        <family val="3"/>
        <charset val="134"/>
      </rPr>
      <t>场租</t>
    </r>
    <r>
      <rPr>
        <sz val="11"/>
        <rFont val="Apis For Office"/>
      </rPr>
      <t xml:space="preserve"> Ticket / venue fee</t>
    </r>
  </si>
  <si>
    <r>
      <rPr>
        <sz val="11"/>
        <rFont val="宋体"/>
        <family val="3"/>
        <charset val="134"/>
      </rPr>
      <t>团队建设</t>
    </r>
    <r>
      <rPr>
        <sz val="11"/>
        <rFont val="Apis For Office"/>
      </rPr>
      <t xml:space="preserve"> </t>
    </r>
    <r>
      <rPr>
        <sz val="11"/>
        <rFont val="微软雅黑"/>
        <family val="2"/>
        <charset val="134"/>
      </rPr>
      <t>小计</t>
    </r>
    <r>
      <rPr>
        <sz val="11"/>
        <rFont val="Apis For Office"/>
      </rPr>
      <t xml:space="preserve"> TB Subtotal</t>
    </r>
  </si>
  <si>
    <r>
      <rPr>
        <b/>
        <sz val="11"/>
        <rFont val="微软雅黑"/>
        <family val="2"/>
        <charset val="134"/>
      </rPr>
      <t xml:space="preserve">培训师
</t>
    </r>
    <r>
      <rPr>
        <b/>
        <sz val="11"/>
        <rFont val="Apis For Office"/>
      </rPr>
      <t>Trainer</t>
    </r>
  </si>
  <si>
    <r>
      <rPr>
        <sz val="11"/>
        <rFont val="微软雅黑"/>
        <family val="2"/>
        <charset val="134"/>
      </rPr>
      <t>机票</t>
    </r>
    <r>
      <rPr>
        <sz val="11"/>
        <rFont val="Apis For Office"/>
      </rPr>
      <t xml:space="preserve"> Air ticket</t>
    </r>
  </si>
  <si>
    <r>
      <rPr>
        <sz val="11"/>
        <rFont val="微软雅黑"/>
        <family val="2"/>
        <charset val="134"/>
      </rPr>
      <t>单程</t>
    </r>
    <r>
      <rPr>
        <sz val="11"/>
        <rFont val="Apis For Office"/>
      </rPr>
      <t>one way</t>
    </r>
  </si>
  <si>
    <r>
      <rPr>
        <sz val="11"/>
        <rFont val="Verdana"/>
        <family val="2"/>
      </rPr>
      <t>住宿</t>
    </r>
    <r>
      <rPr>
        <sz val="11"/>
        <rFont val="Apis For Office"/>
      </rPr>
      <t xml:space="preserve"> Hotel</t>
    </r>
  </si>
  <si>
    <r>
      <rPr>
        <sz val="11"/>
        <rFont val="宋体"/>
        <family val="3"/>
        <charset val="134"/>
      </rPr>
      <t>夜</t>
    </r>
    <r>
      <rPr>
        <sz val="11"/>
        <rFont val="Apis For Office"/>
      </rPr>
      <t>night</t>
    </r>
  </si>
  <si>
    <r>
      <rPr>
        <sz val="11"/>
        <rFont val="微软雅黑"/>
        <family val="2"/>
        <charset val="134"/>
      </rPr>
      <t>培训师</t>
    </r>
    <r>
      <rPr>
        <sz val="11"/>
        <rFont val="Apis For Office"/>
      </rPr>
      <t xml:space="preserve"> </t>
    </r>
    <r>
      <rPr>
        <sz val="11"/>
        <rFont val="微软雅黑"/>
        <family val="2"/>
        <charset val="134"/>
      </rPr>
      <t>小计</t>
    </r>
    <r>
      <rPr>
        <sz val="11"/>
        <rFont val="Apis For Office"/>
      </rPr>
      <t>Trainer Subtotal</t>
    </r>
  </si>
  <si>
    <r>
      <rPr>
        <b/>
        <sz val="11"/>
        <rFont val="Verdana"/>
        <family val="2"/>
      </rPr>
      <t xml:space="preserve">杂项
</t>
    </r>
    <r>
      <rPr>
        <b/>
        <sz val="11"/>
        <rFont val="Apis For Office"/>
      </rPr>
      <t>Misc</t>
    </r>
  </si>
  <si>
    <r>
      <rPr>
        <sz val="11"/>
        <rFont val="Verdana"/>
        <family val="2"/>
      </rPr>
      <t>意外保险</t>
    </r>
    <r>
      <rPr>
        <sz val="11"/>
        <rFont val="Apis For Office"/>
      </rPr>
      <t xml:space="preserve"> Insurance</t>
    </r>
  </si>
  <si>
    <r>
      <rPr>
        <sz val="11"/>
        <rFont val="微软雅黑"/>
        <family val="2"/>
        <charset val="134"/>
      </rPr>
      <t>保险公司名称</t>
    </r>
    <r>
      <rPr>
        <sz val="11"/>
        <rFont val="Apis For Office"/>
      </rPr>
      <t xml:space="preserve"> Insurance Company Name</t>
    </r>
    <r>
      <rPr>
        <sz val="11"/>
        <rFont val="微软雅黑"/>
        <family val="2"/>
        <charset val="134"/>
      </rPr>
      <t>：</t>
    </r>
  </si>
  <si>
    <r>
      <rPr>
        <sz val="11"/>
        <color rgb="FFFF0000"/>
        <rFont val="Apis For Office"/>
      </rPr>
      <t>*</t>
    </r>
    <r>
      <rPr>
        <sz val="11"/>
        <color indexed="10"/>
        <rFont val="微软雅黑"/>
        <family val="2"/>
        <charset val="134"/>
      </rPr>
      <t>保额：国内</t>
    </r>
    <r>
      <rPr>
        <sz val="11"/>
        <color indexed="10"/>
        <rFont val="Apis For Office"/>
      </rPr>
      <t>30</t>
    </r>
    <r>
      <rPr>
        <sz val="11"/>
        <color indexed="10"/>
        <rFont val="微软雅黑"/>
        <family val="2"/>
        <charset val="134"/>
      </rPr>
      <t>万以上</t>
    </r>
    <r>
      <rPr>
        <sz val="11"/>
        <color rgb="FFFF0000"/>
        <rFont val="Apis For Office"/>
      </rPr>
      <t xml:space="preserve">
*Insurance coverage: Over 300000 yuan domestically</t>
    </r>
  </si>
  <si>
    <r>
      <rPr>
        <sz val="11"/>
        <rFont val="Verdana"/>
        <family val="2"/>
      </rPr>
      <t>矿泉水</t>
    </r>
    <r>
      <rPr>
        <sz val="11"/>
        <rFont val="Apis For Office"/>
      </rPr>
      <t xml:space="preserve"> Mineral-water</t>
    </r>
  </si>
  <si>
    <r>
      <rPr>
        <sz val="11"/>
        <rFont val="Verdana"/>
        <family val="2"/>
      </rPr>
      <t>瓶</t>
    </r>
    <r>
      <rPr>
        <sz val="11"/>
        <rFont val="Apis For Office"/>
      </rPr>
      <t xml:space="preserve"> bottle</t>
    </r>
  </si>
  <si>
    <r>
      <rPr>
        <sz val="11"/>
        <rFont val="Verdana"/>
        <family val="2"/>
      </rPr>
      <t>接送机牌</t>
    </r>
    <r>
      <rPr>
        <sz val="11"/>
        <rFont val="Apis For Office"/>
      </rPr>
      <t xml:space="preserve"> Airport Transfer card</t>
    </r>
  </si>
  <si>
    <r>
      <rPr>
        <sz val="11"/>
        <rFont val="Verdana"/>
        <family val="2"/>
      </rPr>
      <t>其他费用</t>
    </r>
    <r>
      <rPr>
        <sz val="11"/>
        <rFont val="Apis For Office"/>
      </rPr>
      <t xml:space="preserve"> Others</t>
    </r>
  </si>
  <si>
    <t>详细内容 Detailed info.：彩色打印：签到表20张</t>
  </si>
  <si>
    <t>详细内容 Detailed info.：黑白打印：邀请函160张</t>
  </si>
  <si>
    <r>
      <rPr>
        <b/>
        <sz val="11"/>
        <rFont val="Verdana"/>
        <family val="2"/>
      </rPr>
      <t>杂项</t>
    </r>
    <r>
      <rPr>
        <b/>
        <sz val="11"/>
        <rFont val="Apis For Office"/>
      </rPr>
      <t xml:space="preserve"> </t>
    </r>
    <r>
      <rPr>
        <b/>
        <sz val="11"/>
        <rFont val="Verdana"/>
        <family val="2"/>
      </rPr>
      <t>小计</t>
    </r>
    <r>
      <rPr>
        <b/>
        <sz val="11"/>
        <rFont val="Apis For Office"/>
      </rPr>
      <t xml:space="preserve"> Misc. Subtotal</t>
    </r>
  </si>
  <si>
    <r>
      <rPr>
        <b/>
        <sz val="11"/>
        <rFont val="微软雅黑"/>
        <family val="2"/>
        <charset val="134"/>
      </rPr>
      <t>地接工资</t>
    </r>
    <r>
      <rPr>
        <b/>
        <sz val="11"/>
        <rFont val="Apis For Office"/>
      </rPr>
      <t xml:space="preserve"> Local acompany salary</t>
    </r>
  </si>
  <si>
    <t>6月14日接送机/站3人，6月14-15日上会人员3人*2天</t>
  </si>
  <si>
    <r>
      <rPr>
        <b/>
        <sz val="11"/>
        <rFont val="微软雅黑"/>
        <family val="2"/>
        <charset val="134"/>
      </rPr>
      <t>小时工</t>
    </r>
    <r>
      <rPr>
        <b/>
        <sz val="11"/>
        <rFont val="Apis For Office"/>
      </rPr>
      <t xml:space="preserve"> Part time</t>
    </r>
  </si>
  <si>
    <r>
      <rPr>
        <b/>
        <sz val="11"/>
        <rFont val="微软雅黑"/>
        <family val="2"/>
        <charset val="134"/>
      </rPr>
      <t>会议注册费</t>
    </r>
    <r>
      <rPr>
        <b/>
        <sz val="11"/>
        <rFont val="Apis For Office"/>
      </rPr>
      <t xml:space="preserve"> Meeting Registration Fee</t>
    </r>
  </si>
  <si>
    <r>
      <rPr>
        <b/>
        <sz val="11"/>
        <rFont val="Verdana"/>
        <family val="2"/>
      </rPr>
      <t xml:space="preserve">全陪
</t>
    </r>
    <r>
      <rPr>
        <b/>
        <sz val="11"/>
        <rFont val="Apis For Office"/>
      </rPr>
      <t>Accompany Staff</t>
    </r>
  </si>
  <si>
    <r>
      <rPr>
        <sz val="11"/>
        <rFont val="Verdana"/>
        <family val="2"/>
      </rPr>
      <t>机票</t>
    </r>
    <r>
      <rPr>
        <sz val="11"/>
        <rFont val="Apis For Office"/>
      </rPr>
      <t xml:space="preserve"> Air ticket</t>
    </r>
  </si>
  <si>
    <r>
      <rPr>
        <sz val="11"/>
        <rFont val="宋体"/>
        <family val="3"/>
        <charset val="134"/>
      </rPr>
      <t>单程</t>
    </r>
    <r>
      <rPr>
        <sz val="11"/>
        <rFont val="Apis For Office"/>
      </rPr>
      <t>one way</t>
    </r>
  </si>
  <si>
    <t>北京-沈阳往返高铁二等座</t>
  </si>
  <si>
    <r>
      <rPr>
        <sz val="11"/>
        <rFont val="宋体"/>
        <family val="3"/>
        <charset val="134"/>
      </rPr>
      <t>住宿</t>
    </r>
    <r>
      <rPr>
        <sz val="11"/>
        <rFont val="Apis For Office"/>
      </rPr>
      <t xml:space="preserve"> Hotel</t>
    </r>
  </si>
  <si>
    <r>
      <rPr>
        <sz val="11"/>
        <rFont val="Verdana"/>
        <family val="2"/>
      </rPr>
      <t>晚</t>
    </r>
    <r>
      <rPr>
        <sz val="11"/>
        <rFont val="Apis For Office"/>
      </rPr>
      <t>night</t>
    </r>
  </si>
  <si>
    <r>
      <rPr>
        <sz val="11"/>
        <rFont val="Verdana"/>
        <family val="2"/>
      </rPr>
      <t>补贴</t>
    </r>
    <r>
      <rPr>
        <sz val="11"/>
        <rFont val="Apis For Office"/>
      </rPr>
      <t xml:space="preserve"> Allowance</t>
    </r>
  </si>
  <si>
    <r>
      <rPr>
        <b/>
        <sz val="11"/>
        <rFont val="Verdana"/>
        <family val="2"/>
      </rPr>
      <t>全陪</t>
    </r>
    <r>
      <rPr>
        <b/>
        <sz val="11"/>
        <rFont val="Apis For Office"/>
      </rPr>
      <t xml:space="preserve"> </t>
    </r>
    <r>
      <rPr>
        <b/>
        <sz val="11"/>
        <rFont val="Verdana"/>
        <family val="2"/>
      </rPr>
      <t>小计</t>
    </r>
    <r>
      <rPr>
        <b/>
        <sz val="11"/>
        <rFont val="Apis For Office"/>
      </rPr>
      <t xml:space="preserve"> Accompany Staff Subtotal</t>
    </r>
  </si>
  <si>
    <r>
      <rPr>
        <b/>
        <sz val="11"/>
        <rFont val="微软雅黑"/>
        <family val="2"/>
        <charset val="134"/>
      </rPr>
      <t>不可预见费</t>
    </r>
    <r>
      <rPr>
        <b/>
        <sz val="11"/>
        <rFont val="Apis For Office"/>
      </rPr>
      <t xml:space="preserve"> Unforeseen fee</t>
    </r>
  </si>
  <si>
    <r>
      <rPr>
        <sz val="10"/>
        <color indexed="10"/>
        <rFont val="微软雅黑"/>
        <family val="2"/>
        <charset val="134"/>
      </rPr>
      <t>仅用于</t>
    </r>
    <r>
      <rPr>
        <sz val="10"/>
        <color indexed="10"/>
        <rFont val="Apis For Office"/>
      </rPr>
      <t>PO</t>
    </r>
    <r>
      <rPr>
        <sz val="10"/>
        <color indexed="10"/>
        <rFont val="微软雅黑"/>
        <family val="2"/>
        <charset val="134"/>
      </rPr>
      <t>阶段，固定为</t>
    </r>
    <r>
      <rPr>
        <sz val="10"/>
        <color indexed="10"/>
        <rFont val="Apis For Office"/>
      </rPr>
      <t>"</t>
    </r>
    <r>
      <rPr>
        <sz val="10"/>
        <color indexed="10"/>
        <rFont val="微软雅黑"/>
        <family val="2"/>
        <charset val="134"/>
      </rPr>
      <t>以上费用合计</t>
    </r>
    <r>
      <rPr>
        <sz val="10"/>
        <color indexed="10"/>
        <rFont val="Apis For Office"/>
      </rPr>
      <t>"</t>
    </r>
    <r>
      <rPr>
        <sz val="10"/>
        <color indexed="10"/>
        <rFont val="微软雅黑"/>
        <family val="2"/>
        <charset val="134"/>
      </rPr>
      <t>金额的</t>
    </r>
    <r>
      <rPr>
        <sz val="10"/>
        <color indexed="10"/>
        <rFont val="Apis For Office"/>
      </rPr>
      <t>5%</t>
    </r>
    <r>
      <rPr>
        <sz val="10"/>
        <color indexed="10"/>
        <rFont val="微软雅黑"/>
        <family val="2"/>
        <charset val="134"/>
      </rPr>
      <t xml:space="preserve">，实际结算时删除此费用
</t>
    </r>
    <r>
      <rPr>
        <sz val="10"/>
        <color rgb="FFFF0000"/>
        <rFont val="Apis For Office"/>
      </rPr>
      <t>Only used for the PO stage, fixed at 5% of the total amount of "above fees", this fee will be deleted during actual settlement</t>
    </r>
  </si>
  <si>
    <r>
      <rPr>
        <b/>
        <sz val="11"/>
        <rFont val="微软雅黑"/>
        <family val="2"/>
        <charset val="134"/>
      </rPr>
      <t>服务费</t>
    </r>
    <r>
      <rPr>
        <b/>
        <sz val="11"/>
        <rFont val="Apis For Office"/>
      </rPr>
      <t xml:space="preserve"> Service fee</t>
    </r>
  </si>
  <si>
    <r>
      <rPr>
        <b/>
        <sz val="10"/>
        <color indexed="10"/>
        <rFont val="微软雅黑"/>
        <family val="2"/>
        <charset val="134"/>
      </rPr>
      <t>最终结算以</t>
    </r>
    <r>
      <rPr>
        <b/>
        <sz val="10"/>
        <color indexed="10"/>
        <rFont val="Apis For Office"/>
      </rPr>
      <t>PO</t>
    </r>
    <r>
      <rPr>
        <b/>
        <sz val="10"/>
        <color indexed="10"/>
        <rFont val="微软雅黑"/>
        <family val="2"/>
        <charset val="134"/>
      </rPr>
      <t>人数为基础，如参会人数大于</t>
    </r>
    <r>
      <rPr>
        <b/>
        <sz val="10"/>
        <color indexed="10"/>
        <rFont val="Apis For Office"/>
      </rPr>
      <t>PO</t>
    </r>
    <r>
      <rPr>
        <b/>
        <sz val="10"/>
        <color indexed="10"/>
        <rFont val="微软雅黑"/>
        <family val="2"/>
        <charset val="134"/>
      </rPr>
      <t>人数，以实际人数为准。参会人数超过</t>
    </r>
    <r>
      <rPr>
        <b/>
        <sz val="10"/>
        <color indexed="10"/>
        <rFont val="Apis For Office"/>
      </rPr>
      <t>800</t>
    </r>
    <r>
      <rPr>
        <b/>
        <sz val="10"/>
        <color indexed="10"/>
        <rFont val="微软雅黑"/>
        <family val="2"/>
        <charset val="134"/>
      </rPr>
      <t>人</t>
    </r>
    <r>
      <rPr>
        <b/>
        <sz val="10"/>
        <color indexed="10"/>
        <rFont val="宋体"/>
        <family val="3"/>
        <charset val="134"/>
      </rPr>
      <t>或会议超过</t>
    </r>
    <r>
      <rPr>
        <b/>
        <sz val="10"/>
        <color indexed="10"/>
        <rFont val="Apis For Office"/>
      </rPr>
      <t>3</t>
    </r>
    <r>
      <rPr>
        <b/>
        <sz val="10"/>
        <color indexed="10"/>
        <rFont val="宋体"/>
        <family val="3"/>
        <charset val="134"/>
      </rPr>
      <t>天</t>
    </r>
    <r>
      <rPr>
        <b/>
        <sz val="10"/>
        <color indexed="10"/>
        <rFont val="微软雅黑"/>
        <family val="2"/>
        <charset val="134"/>
      </rPr>
      <t xml:space="preserve">服务费另议。
</t>
    </r>
    <r>
      <rPr>
        <b/>
        <sz val="10"/>
        <color rgb="FFFF0000"/>
        <rFont val="Apis For Office"/>
      </rPr>
      <t>The final settlement is based on the number of POs. If the number of attendees exceeds the number of POs, the actual number of attendees shall prevail. If the number of attendees exceeds 800 or the conference lasts for more than 3 days, the service fee will be discussed separately.</t>
    </r>
  </si>
  <si>
    <r>
      <rPr>
        <b/>
        <sz val="11"/>
        <rFont val="微软雅黑"/>
        <family val="2"/>
        <charset val="134"/>
      </rPr>
      <t>会议总费用</t>
    </r>
    <r>
      <rPr>
        <b/>
        <sz val="11"/>
        <rFont val="Apis For Office"/>
      </rPr>
      <t xml:space="preserve"> Grand Total Expense</t>
    </r>
  </si>
  <si>
    <r>
      <rPr>
        <b/>
        <sz val="11"/>
        <color indexed="10"/>
        <rFont val="微软雅黑"/>
        <family val="2"/>
        <charset val="134"/>
      </rPr>
      <t>旅行社</t>
    </r>
    <r>
      <rPr>
        <b/>
        <sz val="11"/>
        <color indexed="10"/>
        <rFont val="Apis For Office"/>
      </rPr>
      <t>PO</t>
    </r>
    <r>
      <rPr>
        <b/>
        <sz val="11"/>
        <color indexed="10"/>
        <rFont val="微软雅黑"/>
        <family val="2"/>
        <charset val="134"/>
      </rPr>
      <t>费用（不含税）</t>
    </r>
    <r>
      <rPr>
        <b/>
        <sz val="11"/>
        <color indexed="10"/>
        <rFont val="Apis For Office"/>
      </rPr>
      <t xml:space="preserve"> </t>
    </r>
    <r>
      <rPr>
        <b/>
        <sz val="11"/>
        <color indexed="10"/>
        <rFont val="Apis For Office"/>
      </rPr>
      <t>Travel Agency PO Amount(Net Price)</t>
    </r>
  </si>
  <si>
    <r>
      <rPr>
        <b/>
        <sz val="10"/>
        <color indexed="10"/>
        <rFont val="微软雅黑"/>
        <family val="2"/>
        <charset val="134"/>
      </rPr>
      <t>提交</t>
    </r>
    <r>
      <rPr>
        <b/>
        <sz val="10"/>
        <color indexed="10"/>
        <rFont val="Apis For Office"/>
      </rPr>
      <t>coupa</t>
    </r>
    <r>
      <rPr>
        <b/>
        <sz val="10"/>
        <color indexed="10"/>
        <rFont val="微软雅黑"/>
        <family val="2"/>
        <charset val="134"/>
      </rPr>
      <t>系统时，以此金额为预算</t>
    </r>
    <r>
      <rPr>
        <b/>
        <sz val="10"/>
        <color indexed="10"/>
        <rFont val="Apis For Office"/>
      </rPr>
      <t xml:space="preserve">
When submitting the Coupa system, use this amount as the budget</t>
    </r>
  </si>
  <si>
    <r>
      <rPr>
        <b/>
        <sz val="11"/>
        <rFont val="微软雅黑"/>
        <family val="2"/>
        <charset val="134"/>
      </rPr>
      <t>酒店直付费用</t>
    </r>
    <r>
      <rPr>
        <b/>
        <sz val="11"/>
        <rFont val="Apis For Office"/>
      </rPr>
      <t xml:space="preserve">  Direct payment by Hotel</t>
    </r>
  </si>
  <si>
    <t>Conference Quotation Summary</t>
  </si>
  <si>
    <t>Supplier Name &amp; SAP ID</t>
  </si>
  <si>
    <t>Supplier contact person</t>
  </si>
  <si>
    <t>Conference Name</t>
  </si>
  <si>
    <t>Conference Date</t>
  </si>
  <si>
    <t>Conference Destination</t>
  </si>
  <si>
    <t xml:space="preserve">Conference Persons               </t>
  </si>
  <si>
    <t>Item</t>
  </si>
  <si>
    <t>Amount</t>
  </si>
  <si>
    <t>Hotel_Rooms</t>
  </si>
  <si>
    <t>Hotel_Meeting</t>
  </si>
  <si>
    <t>Hotel_Meal</t>
  </si>
  <si>
    <t>Travel Agency_Meal Outside</t>
  </si>
  <si>
    <t>Travel Agency_Local Transportation</t>
  </si>
  <si>
    <t>Travel Agency_TB  Part Subtotal</t>
  </si>
  <si>
    <t>Travel Agency_Misc. Part Subtotal</t>
  </si>
  <si>
    <t>Travel Agency_Local acompany salary</t>
  </si>
  <si>
    <t>Travel Agency_Part time</t>
  </si>
  <si>
    <t>Travel Agency_Meeting Registration Fee</t>
  </si>
  <si>
    <t>Travel Agency_Accompany Staff Subtotal</t>
  </si>
  <si>
    <t>Travel Agency_Service fee</t>
  </si>
  <si>
    <t>Travel Agency_Unforeseen fee</t>
  </si>
  <si>
    <t>Grand Total Expense</t>
  </si>
  <si>
    <t>Travel Agency  Amount(Net Price)</t>
  </si>
  <si>
    <t>Tax fee</t>
  </si>
  <si>
    <t>Travel Agency-Advance Payment</t>
  </si>
  <si>
    <t>Travel Agency-Balance</t>
  </si>
  <si>
    <t>马洁13810086995</t>
    <phoneticPr fontId="37" type="noConversion"/>
  </si>
  <si>
    <t>预估价格，以实际发生结算</t>
    <phoneticPr fontId="37" type="noConversion"/>
  </si>
  <si>
    <t>2025诺和期全国高峰论坛</t>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</si>
</sst>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0.00_);_(* \(#,##0.00\);_(* &quot;-&quot;&quot;?&quot;&quot;?&quot;_);_(@_)"/>
    <numFmt numFmtId="177" formatCode="\¥#,##0.00_);[Red]\(\¥#,##0.00\)"/>
    <numFmt numFmtId="178" formatCode="#,##0.00_ ;[Red]\-#,##0.00\ "/>
    <numFmt numFmtId="179" formatCode="\¥#,##0.00_);\(\¥#,##0.00\)"/>
  </numFmts>
  <fonts count="38">
    <font>
      <sz val="10"/>
      <name val="Arial"/>
      <charset val="134"/>
    </font>
    <font>
      <sz val="10"/>
      <name val="Apis For Office"/>
    </font>
    <font>
      <b/>
      <u/>
      <sz val="14"/>
      <name val="Apis For Office"/>
    </font>
    <font>
      <b/>
      <sz val="10"/>
      <name val="Apis For Office"/>
    </font>
    <font>
      <sz val="11"/>
      <name val="Apis For Office"/>
    </font>
    <font>
      <sz val="11"/>
      <color rgb="FFFF0000"/>
      <name val="Apis For Office"/>
    </font>
    <font>
      <b/>
      <sz val="14"/>
      <name val="Apis For Office"/>
    </font>
    <font>
      <b/>
      <sz val="11"/>
      <color indexed="10"/>
      <name val="Apis For Office"/>
    </font>
    <font>
      <b/>
      <sz val="11"/>
      <color rgb="FFFF0000"/>
      <name val="Apis For Office"/>
    </font>
    <font>
      <b/>
      <sz val="11"/>
      <name val="Apis For Office"/>
    </font>
    <font>
      <b/>
      <sz val="11"/>
      <color indexed="12"/>
      <name val="Apis For Office"/>
    </font>
    <font>
      <b/>
      <sz val="10"/>
      <name val="微软雅黑"/>
      <family val="2"/>
      <charset val="134"/>
    </font>
    <font>
      <sz val="10"/>
      <name val="微软雅黑"/>
      <family val="2"/>
      <charset val="134"/>
    </font>
    <font>
      <sz val="11"/>
      <name val="宋体"/>
      <family val="3"/>
      <charset val="134"/>
    </font>
    <font>
      <b/>
      <sz val="10"/>
      <color indexed="12"/>
      <name val="Apis For Office"/>
    </font>
    <font>
      <sz val="10"/>
      <name val="宋体"/>
      <family val="3"/>
      <charset val="134"/>
    </font>
    <font>
      <sz val="11"/>
      <color indexed="10"/>
      <name val="Apis For Office"/>
    </font>
    <font>
      <sz val="10"/>
      <color indexed="10"/>
      <name val="Apis For Office"/>
    </font>
    <font>
      <b/>
      <sz val="10"/>
      <color indexed="10"/>
      <name val="Apis For Office"/>
    </font>
    <font>
      <sz val="12"/>
      <name val="宋体"/>
      <family val="3"/>
      <charset val="134"/>
    </font>
    <font>
      <sz val="10"/>
      <name val="Verdana"/>
      <family val="2"/>
    </font>
    <font>
      <sz val="10"/>
      <name val="Arial"/>
      <family val="2"/>
    </font>
    <font>
      <b/>
      <sz val="11"/>
      <name val="微软雅黑"/>
      <family val="2"/>
      <charset val="134"/>
    </font>
    <font>
      <b/>
      <sz val="11"/>
      <name val="Verdana"/>
      <family val="2"/>
    </font>
    <font>
      <sz val="11"/>
      <name val="微软雅黑"/>
      <family val="2"/>
      <charset val="134"/>
    </font>
    <font>
      <sz val="11"/>
      <name val="Verdana"/>
      <family val="2"/>
    </font>
    <font>
      <b/>
      <sz val="11"/>
      <color indexed="10"/>
      <name val="宋体"/>
      <family val="3"/>
      <charset val="134"/>
    </font>
    <font>
      <b/>
      <sz val="11"/>
      <name val="宋体"/>
      <family val="3"/>
      <charset val="134"/>
    </font>
    <font>
      <b/>
      <sz val="10"/>
      <color indexed="10"/>
      <name val="微软雅黑"/>
      <family val="2"/>
      <charset val="134"/>
    </font>
    <font>
      <b/>
      <sz val="10"/>
      <name val="宋体"/>
      <family val="3"/>
      <charset val="134"/>
    </font>
    <font>
      <b/>
      <sz val="11"/>
      <color indexed="10"/>
      <name val="微软雅黑"/>
      <family val="2"/>
      <charset val="134"/>
    </font>
    <font>
      <sz val="10"/>
      <color indexed="10"/>
      <name val="微软雅黑"/>
      <family val="2"/>
      <charset val="134"/>
    </font>
    <font>
      <sz val="10"/>
      <color rgb="FFFF0000"/>
      <name val="Apis For Office"/>
    </font>
    <font>
      <b/>
      <sz val="14"/>
      <name val="宋体"/>
      <family val="3"/>
      <charset val="134"/>
    </font>
    <font>
      <b/>
      <sz val="10"/>
      <color indexed="10"/>
      <name val="宋体"/>
      <family val="3"/>
      <charset val="134"/>
    </font>
    <font>
      <b/>
      <sz val="10"/>
      <color rgb="FFFF0000"/>
      <name val="Apis For Office"/>
    </font>
    <font>
      <sz val="11"/>
      <color indexed="10"/>
      <name val="微软雅黑"/>
      <family val="2"/>
      <charset val="134"/>
    </font>
    <font>
      <sz val="9"/>
      <name val="Arial"/>
      <family val="2"/>
    </font>
  </fonts>
  <fills count="12">
    <fill>
      <patternFill patternType="none"/>
    </fill>
    <fill>
      <patternFill patternType="gray125"/>
    </fill>
    <fill>
      <patternFill patternType="solid">
        <fgColor rgb="FFFFC000"/>
        <bgColor indexed="64"/>
      </patternFill>
    </fill>
    <fill>
      <patternFill patternType="solid">
        <fgColor indexed="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theme="0" tint="-0.249977111117893"/>
        <bgColor indexed="64"/>
      </patternFill>
    </fill>
  </fills>
  <borders count="72">
    <border>
      <left/>
      <right/>
      <top/>
      <bottom/>
      <diagonal/>
    </border>
    <border>
      <left/>
      <right/>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right/>
      <top style="medium">
        <color auto="1"/>
      </top>
      <bottom/>
      <diagonal/>
    </border>
    <border>
      <left/>
      <right/>
      <top/>
      <bottom style="thin">
        <color auto="1"/>
      </bottom>
      <diagonal/>
    </border>
    <border>
      <left/>
      <right/>
      <top style="thin">
        <color auto="1"/>
      </top>
      <bottom style="thin">
        <color auto="1"/>
      </bottom>
      <diagonal/>
    </border>
    <border>
      <left style="medium">
        <color auto="1"/>
      </left>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bottom style="double">
        <color auto="1"/>
      </bottom>
      <diagonal/>
    </border>
    <border>
      <left/>
      <right/>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medium">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top/>
      <bottom style="medium">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style="medium">
        <color auto="1"/>
      </right>
      <top/>
      <bottom style="double">
        <color auto="1"/>
      </bottom>
      <diagonal/>
    </border>
    <border>
      <left style="thin">
        <color auto="1"/>
      </left>
      <right/>
      <top style="thin">
        <color auto="1"/>
      </top>
      <bottom/>
      <diagonal/>
    </border>
    <border>
      <left style="thin">
        <color auto="1"/>
      </left>
      <right style="medium">
        <color auto="1"/>
      </right>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medium">
        <color auto="1"/>
      </left>
      <right/>
      <top/>
      <bottom style="thin">
        <color auto="1"/>
      </bottom>
      <diagonal/>
    </border>
    <border>
      <left style="thin">
        <color auto="1"/>
      </left>
      <right/>
      <top style="thin">
        <color auto="1"/>
      </top>
      <bottom style="double">
        <color auto="1"/>
      </bottom>
      <diagonal/>
    </border>
    <border>
      <left/>
      <right/>
      <top style="thin">
        <color auto="1"/>
      </top>
      <bottom/>
      <diagonal/>
    </border>
    <border>
      <left style="thin">
        <color auto="1"/>
      </left>
      <right/>
      <top style="double">
        <color auto="1"/>
      </top>
      <bottom style="double">
        <color auto="1"/>
      </bottom>
      <diagonal/>
    </border>
    <border>
      <left style="thin">
        <color auto="1"/>
      </left>
      <right style="thin">
        <color auto="1"/>
      </right>
      <top style="medium">
        <color auto="1"/>
      </top>
      <bottom style="medium">
        <color auto="1"/>
      </bottom>
      <diagonal/>
    </border>
  </borders>
  <cellStyleXfs count="7">
    <xf numFmtId="0" fontId="0" fillId="0" borderId="0"/>
    <xf numFmtId="0" fontId="19" fillId="0" borderId="0">
      <alignment vertical="center"/>
    </xf>
    <xf numFmtId="9" fontId="20" fillId="0" borderId="0" applyFont="0" applyFill="0" applyBorder="0" applyAlignment="0" applyProtection="0">
      <alignment vertical="center"/>
    </xf>
    <xf numFmtId="0" fontId="20" fillId="0" borderId="0">
      <alignment vertical="center"/>
    </xf>
    <xf numFmtId="0" fontId="19" fillId="0" borderId="0"/>
    <xf numFmtId="0" fontId="20" fillId="0" borderId="0">
      <alignment vertical="center"/>
    </xf>
    <xf numFmtId="176" fontId="21" fillId="0" borderId="0" applyFont="0" applyFill="0" applyBorder="0" applyAlignment="0" applyProtection="0"/>
  </cellStyleXfs>
  <cellXfs count="282">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3" fillId="0" borderId="0" xfId="4" applyFont="1" applyAlignment="1">
      <alignment horizontal="left" vertical="center" wrapText="1"/>
    </xf>
    <xf numFmtId="0" fontId="1" fillId="0" borderId="1" xfId="4" applyFont="1" applyBorder="1" applyAlignment="1">
      <alignment horizontal="center" vertical="center" wrapText="1"/>
    </xf>
    <xf numFmtId="0" fontId="1" fillId="0" borderId="0" xfId="4" applyFont="1" applyAlignment="1">
      <alignment vertical="center" wrapText="1"/>
    </xf>
    <xf numFmtId="0" fontId="1" fillId="0" borderId="2" xfId="4" applyFont="1" applyBorder="1" applyAlignment="1">
      <alignment horizontal="center" vertical="center" wrapText="1"/>
    </xf>
    <xf numFmtId="0" fontId="1" fillId="0" borderId="0" xfId="4" applyFont="1" applyAlignment="1">
      <alignment horizontal="center" vertical="center" wrapText="1"/>
    </xf>
    <xf numFmtId="177" fontId="3" fillId="0" borderId="0" xfId="4" applyNumberFormat="1" applyFont="1" applyAlignment="1">
      <alignment horizontal="left" vertical="center" wrapText="1"/>
    </xf>
    <xf numFmtId="0" fontId="3" fillId="3" borderId="7" xfId="4" applyFont="1" applyFill="1" applyBorder="1" applyAlignment="1">
      <alignment horizontal="center" vertical="center" wrapText="1"/>
    </xf>
    <xf numFmtId="177" fontId="3" fillId="3" borderId="8" xfId="4" applyNumberFormat="1" applyFont="1" applyFill="1" applyBorder="1" applyAlignment="1">
      <alignment horizontal="center" vertical="center" wrapText="1"/>
    </xf>
    <xf numFmtId="0" fontId="1" fillId="4" borderId="3" xfId="4" applyFont="1" applyFill="1" applyBorder="1" applyAlignment="1">
      <alignment horizontal="left" vertical="center" wrapText="1"/>
    </xf>
    <xf numFmtId="178" fontId="1" fillId="4" borderId="4" xfId="6" applyNumberFormat="1" applyFont="1" applyFill="1" applyBorder="1" applyAlignment="1">
      <alignment vertical="center"/>
    </xf>
    <xf numFmtId="0" fontId="1" fillId="4" borderId="9" xfId="4" applyFont="1" applyFill="1" applyBorder="1" applyAlignment="1">
      <alignment horizontal="left" vertical="center" wrapText="1"/>
    </xf>
    <xf numFmtId="178" fontId="1" fillId="4" borderId="10" xfId="6" applyNumberFormat="1" applyFont="1" applyFill="1" applyBorder="1" applyAlignment="1">
      <alignment vertical="center"/>
    </xf>
    <xf numFmtId="0" fontId="1" fillId="4" borderId="5" xfId="4" applyFont="1" applyFill="1" applyBorder="1" applyAlignment="1">
      <alignment horizontal="left" vertical="center" wrapText="1"/>
    </xf>
    <xf numFmtId="178" fontId="1" fillId="4" borderId="6" xfId="6" applyNumberFormat="1" applyFont="1" applyFill="1" applyBorder="1" applyAlignment="1">
      <alignment vertical="center"/>
    </xf>
    <xf numFmtId="0" fontId="1" fillId="5" borderId="11" xfId="4" applyFont="1" applyFill="1" applyBorder="1" applyAlignment="1">
      <alignment horizontal="left" vertical="center" wrapText="1"/>
    </xf>
    <xf numFmtId="178" fontId="1" fillId="0" borderId="12" xfId="6" applyNumberFormat="1" applyFont="1" applyBorder="1" applyAlignment="1">
      <alignment vertical="center"/>
    </xf>
    <xf numFmtId="0" fontId="1" fillId="5" borderId="9" xfId="4" applyFont="1" applyFill="1" applyBorder="1" applyAlignment="1">
      <alignment horizontal="left" vertical="center" wrapText="1"/>
    </xf>
    <xf numFmtId="178" fontId="1" fillId="0" borderId="10" xfId="6" applyNumberFormat="1" applyFont="1" applyBorder="1" applyAlignment="1">
      <alignment vertical="center"/>
    </xf>
    <xf numFmtId="0" fontId="1" fillId="0" borderId="9" xfId="4" applyFont="1" applyBorder="1" applyAlignment="1">
      <alignment horizontal="left" vertical="center" wrapText="1"/>
    </xf>
    <xf numFmtId="0" fontId="1" fillId="0" borderId="13" xfId="0" applyFont="1" applyBorder="1" applyAlignment="1">
      <alignment vertical="center"/>
    </xf>
    <xf numFmtId="0" fontId="1" fillId="0" borderId="14" xfId="4" applyFont="1" applyBorder="1" applyAlignment="1">
      <alignment horizontal="left" vertical="center" wrapText="1"/>
    </xf>
    <xf numFmtId="178" fontId="1" fillId="0" borderId="15" xfId="6" applyNumberFormat="1" applyFont="1" applyBorder="1" applyAlignment="1">
      <alignment vertical="center"/>
    </xf>
    <xf numFmtId="0" fontId="1" fillId="0" borderId="5" xfId="4" applyFont="1" applyBorder="1" applyAlignment="1">
      <alignment horizontal="left" vertical="center" wrapText="1"/>
    </xf>
    <xf numFmtId="178" fontId="1" fillId="0" borderId="6" xfId="6" applyNumberFormat="1" applyFont="1" applyBorder="1" applyAlignment="1">
      <alignment vertical="center"/>
    </xf>
    <xf numFmtId="0" fontId="3" fillId="6" borderId="11" xfId="4" applyFont="1" applyFill="1" applyBorder="1" applyAlignment="1">
      <alignment horizontal="left" vertical="center" wrapText="1"/>
    </xf>
    <xf numFmtId="178" fontId="1" fillId="6" borderId="12" xfId="6" applyNumberFormat="1" applyFont="1" applyFill="1" applyBorder="1" applyAlignment="1">
      <alignment vertical="center"/>
    </xf>
    <xf numFmtId="0" fontId="3" fillId="6" borderId="9" xfId="4" applyFont="1" applyFill="1" applyBorder="1" applyAlignment="1">
      <alignment horizontal="left" vertical="center" wrapText="1"/>
    </xf>
    <xf numFmtId="178" fontId="1" fillId="6" borderId="10" xfId="6" applyNumberFormat="1" applyFont="1" applyFill="1" applyBorder="1" applyAlignment="1">
      <alignment vertical="center"/>
    </xf>
    <xf numFmtId="0" fontId="3" fillId="6" borderId="5" xfId="4" applyFont="1" applyFill="1" applyBorder="1" applyAlignment="1">
      <alignment horizontal="left" vertical="center" wrapText="1"/>
    </xf>
    <xf numFmtId="178" fontId="1" fillId="6" borderId="6" xfId="6" applyNumberFormat="1" applyFont="1" applyFill="1" applyBorder="1" applyAlignment="1">
      <alignment vertical="center"/>
    </xf>
    <xf numFmtId="0" fontId="4" fillId="0" borderId="0" xfId="1" applyFont="1" applyAlignment="1" applyProtection="1">
      <alignment vertical="center" wrapText="1"/>
      <protection locked="0"/>
    </xf>
    <xf numFmtId="0" fontId="5" fillId="7" borderId="0" xfId="5" applyFont="1" applyFill="1">
      <alignment vertical="center"/>
    </xf>
    <xf numFmtId="0" fontId="4" fillId="7" borderId="0" xfId="5" applyFont="1" applyFill="1">
      <alignment vertical="center"/>
    </xf>
    <xf numFmtId="0" fontId="9" fillId="7" borderId="17" xfId="1" applyFont="1" applyFill="1" applyBorder="1" applyAlignment="1" applyProtection="1">
      <alignment vertical="center" wrapText="1"/>
      <protection locked="0"/>
    </xf>
    <xf numFmtId="0" fontId="10" fillId="7" borderId="19" xfId="1" applyFont="1" applyFill="1" applyBorder="1" applyAlignment="1" applyProtection="1">
      <alignment vertical="center" wrapText="1"/>
      <protection locked="0"/>
    </xf>
    <xf numFmtId="0" fontId="11" fillId="7" borderId="0" xfId="1" applyFont="1" applyFill="1" applyAlignment="1" applyProtection="1">
      <alignment horizontal="center" vertical="center" wrapText="1"/>
      <protection locked="0"/>
    </xf>
    <xf numFmtId="0" fontId="12" fillId="0" borderId="20" xfId="1" applyFont="1" applyBorder="1" applyAlignment="1" applyProtection="1">
      <alignment vertical="center" wrapText="1"/>
      <protection locked="0"/>
    </xf>
    <xf numFmtId="0" fontId="9" fillId="7" borderId="13" xfId="1" applyFont="1" applyFill="1" applyBorder="1" applyAlignment="1" applyProtection="1">
      <alignment horizontal="left" vertical="center" wrapText="1"/>
      <protection locked="0"/>
    </xf>
    <xf numFmtId="0" fontId="10" fillId="7" borderId="0" xfId="1" applyFont="1" applyFill="1" applyAlignment="1" applyProtection="1">
      <alignment horizontal="left" vertical="center" wrapText="1"/>
      <protection locked="0"/>
    </xf>
    <xf numFmtId="0" fontId="9" fillId="7" borderId="13" xfId="1" applyFont="1" applyFill="1" applyBorder="1" applyAlignment="1" applyProtection="1">
      <alignment vertical="center" wrapText="1"/>
      <protection locked="0"/>
    </xf>
    <xf numFmtId="0" fontId="9" fillId="7" borderId="0" xfId="1" applyFont="1" applyFill="1" applyAlignment="1" applyProtection="1">
      <alignment vertical="center" wrapText="1"/>
      <protection locked="0"/>
    </xf>
    <xf numFmtId="0" fontId="4" fillId="0" borderId="21" xfId="1" applyFont="1" applyBorder="1" applyAlignment="1" applyProtection="1">
      <alignment horizontal="left" vertical="center" wrapText="1"/>
      <protection locked="0"/>
    </xf>
    <xf numFmtId="0" fontId="9" fillId="7" borderId="0" xfId="1" applyFont="1" applyFill="1" applyAlignment="1" applyProtection="1">
      <alignment horizontal="left" vertical="center" wrapText="1"/>
      <protection locked="0"/>
    </xf>
    <xf numFmtId="0" fontId="4" fillId="7" borderId="20" xfId="1" applyFont="1" applyFill="1" applyBorder="1" applyAlignment="1" applyProtection="1">
      <alignment horizontal="center" vertical="center" wrapText="1"/>
      <protection locked="0"/>
    </xf>
    <xf numFmtId="0" fontId="4" fillId="7" borderId="0" xfId="1" applyFont="1" applyFill="1" applyAlignment="1" applyProtection="1">
      <alignment horizontal="left" vertical="center" wrapText="1"/>
      <protection locked="0"/>
    </xf>
    <xf numFmtId="0" fontId="9" fillId="8" borderId="25" xfId="1" applyFont="1" applyFill="1" applyBorder="1" applyAlignment="1" applyProtection="1">
      <alignment horizontal="centerContinuous" vertical="center" wrapText="1"/>
      <protection locked="0"/>
    </xf>
    <xf numFmtId="0" fontId="9" fillId="8" borderId="18" xfId="1" applyFont="1" applyFill="1" applyBorder="1" applyAlignment="1" applyProtection="1">
      <alignment horizontal="centerContinuous" vertical="center" wrapText="1"/>
      <protection locked="0"/>
    </xf>
    <xf numFmtId="0" fontId="9" fillId="8" borderId="26" xfId="1" applyFont="1" applyFill="1" applyBorder="1" applyAlignment="1" applyProtection="1">
      <alignment horizontal="centerContinuous" vertical="center" wrapText="1"/>
      <protection locked="0"/>
    </xf>
    <xf numFmtId="0" fontId="9" fillId="8" borderId="29" xfId="1" applyFont="1" applyFill="1" applyBorder="1" applyAlignment="1" applyProtection="1">
      <alignment horizontal="center" vertical="center" wrapText="1"/>
      <protection locked="0"/>
    </xf>
    <xf numFmtId="0" fontId="4" fillId="0" borderId="32" xfId="5" applyFont="1" applyBorder="1" applyAlignment="1" applyProtection="1">
      <alignment vertical="center" wrapText="1"/>
      <protection locked="0"/>
    </xf>
    <xf numFmtId="0" fontId="4" fillId="0" borderId="32" xfId="5" applyFont="1" applyBorder="1" applyAlignment="1" applyProtection="1">
      <alignment horizontal="center" vertical="center"/>
      <protection locked="0"/>
    </xf>
    <xf numFmtId="0" fontId="4" fillId="0" borderId="32" xfId="5" applyFont="1" applyBorder="1" applyAlignment="1" applyProtection="1">
      <alignment horizontal="center" vertical="center" wrapText="1"/>
      <protection locked="0"/>
    </xf>
    <xf numFmtId="0" fontId="4" fillId="0" borderId="33" xfId="5" applyFont="1" applyBorder="1" applyAlignment="1" applyProtection="1">
      <alignment vertical="center" wrapText="1"/>
      <protection locked="0"/>
    </xf>
    <xf numFmtId="0" fontId="4" fillId="0" borderId="33" xfId="5" applyFont="1" applyBorder="1" applyAlignment="1" applyProtection="1">
      <alignment horizontal="center" vertical="center"/>
      <protection locked="0"/>
    </xf>
    <xf numFmtId="0" fontId="4" fillId="0" borderId="33" xfId="5" applyFont="1" applyBorder="1" applyAlignment="1" applyProtection="1">
      <alignment horizontal="center" vertical="center" wrapText="1"/>
      <protection locked="0"/>
    </xf>
    <xf numFmtId="0" fontId="4" fillId="9" borderId="35" xfId="1" applyFont="1" applyFill="1" applyBorder="1" applyAlignment="1" applyProtection="1">
      <alignment vertical="center" wrapText="1"/>
      <protection locked="0"/>
    </xf>
    <xf numFmtId="0" fontId="4" fillId="0" borderId="37" xfId="1" applyFont="1" applyBorder="1" applyAlignment="1">
      <alignment horizontal="left" vertical="center" wrapText="1"/>
    </xf>
    <xf numFmtId="0" fontId="4" fillId="0" borderId="38" xfId="1" applyFont="1" applyBorder="1" applyAlignment="1" applyProtection="1">
      <alignment vertical="center" wrapText="1"/>
      <protection locked="0"/>
    </xf>
    <xf numFmtId="0" fontId="4" fillId="0" borderId="37" xfId="1" applyFont="1" applyBorder="1" applyAlignment="1" applyProtection="1">
      <alignment horizontal="center" vertical="center" wrapText="1"/>
      <protection locked="0"/>
    </xf>
    <xf numFmtId="0" fontId="4" fillId="0" borderId="33" xfId="1" applyFont="1" applyBorder="1" applyAlignment="1" applyProtection="1">
      <alignment vertical="center" wrapText="1"/>
      <protection locked="0"/>
    </xf>
    <xf numFmtId="0" fontId="4" fillId="0" borderId="33" xfId="1" applyFont="1" applyBorder="1" applyAlignment="1" applyProtection="1">
      <alignment horizontal="center" vertical="center" wrapText="1"/>
      <protection locked="0"/>
    </xf>
    <xf numFmtId="0" fontId="4" fillId="0" borderId="32" xfId="1" applyFont="1" applyBorder="1" applyAlignment="1">
      <alignment horizontal="left" vertical="center" wrapText="1"/>
    </xf>
    <xf numFmtId="0" fontId="4" fillId="0" borderId="40" xfId="1" applyFont="1" applyBorder="1" applyAlignment="1" applyProtection="1">
      <alignment vertical="center" wrapText="1"/>
      <protection locked="0"/>
    </xf>
    <xf numFmtId="0" fontId="4" fillId="0" borderId="32" xfId="1" applyFont="1" applyBorder="1" applyAlignment="1" applyProtection="1">
      <alignment horizontal="center" vertical="center" wrapText="1"/>
      <protection locked="0"/>
    </xf>
    <xf numFmtId="0" fontId="4" fillId="0" borderId="33" xfId="1" applyFont="1" applyBorder="1" applyAlignment="1">
      <alignment horizontal="left" vertical="center" wrapText="1"/>
    </xf>
    <xf numFmtId="0" fontId="4" fillId="0" borderId="33" xfId="1" applyFont="1" applyBorder="1" applyAlignment="1" applyProtection="1">
      <alignment horizontal="left" vertical="center" wrapText="1"/>
      <protection locked="0"/>
    </xf>
    <xf numFmtId="0" fontId="4" fillId="0" borderId="33" xfId="5" applyFont="1" applyBorder="1" applyAlignment="1">
      <alignment horizontal="left" vertical="center" wrapText="1"/>
    </xf>
    <xf numFmtId="0" fontId="4" fillId="0" borderId="32" xfId="5" applyFont="1" applyBorder="1" applyAlignment="1">
      <alignment horizontal="center" vertical="center" wrapText="1"/>
    </xf>
    <xf numFmtId="0" fontId="4" fillId="9" borderId="45" xfId="1" applyFont="1" applyFill="1" applyBorder="1" applyAlignment="1" applyProtection="1">
      <alignment vertical="center" wrapText="1"/>
      <protection locked="0"/>
    </xf>
    <xf numFmtId="0" fontId="4" fillId="9" borderId="47" xfId="1" applyFont="1" applyFill="1" applyBorder="1" applyAlignment="1" applyProtection="1">
      <alignment vertical="center" wrapText="1"/>
      <protection locked="0"/>
    </xf>
    <xf numFmtId="0" fontId="4" fillId="0" borderId="32" xfId="1" applyFont="1" applyBorder="1" applyAlignment="1" applyProtection="1">
      <alignment horizontal="left" vertical="center" wrapText="1"/>
      <protection locked="0"/>
    </xf>
    <xf numFmtId="0" fontId="4" fillId="0" borderId="32" xfId="1" applyFont="1" applyBorder="1" applyAlignment="1">
      <alignment horizontal="center" vertical="center" wrapText="1"/>
    </xf>
    <xf numFmtId="0" fontId="4" fillId="0" borderId="39" xfId="1" applyFont="1" applyBorder="1" applyAlignment="1" applyProtection="1">
      <alignment horizontal="left" vertical="center" wrapText="1"/>
      <protection locked="0"/>
    </xf>
    <xf numFmtId="0" fontId="4" fillId="0" borderId="39" xfId="1" applyFont="1" applyBorder="1" applyAlignment="1" applyProtection="1">
      <alignment horizontal="center" vertical="center" wrapText="1"/>
      <protection locked="0"/>
    </xf>
    <xf numFmtId="0" fontId="4" fillId="0" borderId="33" xfId="1" applyFont="1" applyBorder="1" applyAlignment="1">
      <alignment horizontal="center" vertical="center" wrapText="1"/>
    </xf>
    <xf numFmtId="0" fontId="9" fillId="0" borderId="13" xfId="1" applyFont="1" applyBorder="1" applyAlignment="1">
      <alignment horizontal="center" vertical="center" wrapText="1"/>
    </xf>
    <xf numFmtId="0" fontId="4" fillId="7" borderId="32" xfId="5" applyFont="1" applyFill="1" applyBorder="1" applyAlignment="1" applyProtection="1">
      <alignment horizontal="center" vertical="center"/>
      <protection locked="0"/>
    </xf>
    <xf numFmtId="0" fontId="4" fillId="7" borderId="33" xfId="5" applyFont="1" applyFill="1" applyBorder="1" applyAlignment="1" applyProtection="1">
      <alignment horizontal="center" vertical="center"/>
      <protection locked="0"/>
    </xf>
    <xf numFmtId="0" fontId="4" fillId="0" borderId="32" xfId="5" applyFont="1" applyBorder="1" applyAlignment="1">
      <alignment horizontal="left" vertical="center" wrapText="1"/>
    </xf>
    <xf numFmtId="0" fontId="13" fillId="0" borderId="33" xfId="5" applyFont="1" applyBorder="1" applyAlignment="1">
      <alignment horizontal="left" vertical="center" wrapText="1"/>
    </xf>
    <xf numFmtId="0" fontId="14" fillId="7" borderId="0" xfId="1" applyFont="1" applyFill="1" applyAlignment="1" applyProtection="1">
      <alignment vertical="center" wrapText="1"/>
      <protection locked="0"/>
    </xf>
    <xf numFmtId="0" fontId="4" fillId="7" borderId="49" xfId="5" applyFont="1" applyFill="1" applyBorder="1">
      <alignment vertical="center"/>
    </xf>
    <xf numFmtId="0" fontId="4" fillId="7" borderId="50" xfId="5" applyFont="1" applyFill="1" applyBorder="1">
      <alignment vertical="center"/>
    </xf>
    <xf numFmtId="0" fontId="12" fillId="7" borderId="0" xfId="5" applyFont="1" applyFill="1">
      <alignment vertical="center"/>
    </xf>
    <xf numFmtId="0" fontId="3" fillId="7" borderId="0" xfId="1" applyFont="1" applyFill="1" applyAlignment="1" applyProtection="1">
      <alignment vertical="center" wrapText="1"/>
      <protection locked="0"/>
    </xf>
    <xf numFmtId="0" fontId="3" fillId="7" borderId="0" xfId="1" applyFont="1" applyFill="1" applyAlignment="1" applyProtection="1">
      <alignment horizontal="left" vertical="center" wrapText="1"/>
      <protection locked="0"/>
    </xf>
    <xf numFmtId="0" fontId="9" fillId="0" borderId="0" xfId="1" applyFont="1" applyAlignment="1" applyProtection="1">
      <alignment horizontal="left" vertical="center" wrapText="1"/>
      <protection locked="0"/>
    </xf>
    <xf numFmtId="0" fontId="4" fillId="7" borderId="20" xfId="5" applyFont="1" applyFill="1" applyBorder="1">
      <alignment vertical="center"/>
    </xf>
    <xf numFmtId="0" fontId="9" fillId="0" borderId="1" xfId="1" applyFont="1" applyBorder="1" applyAlignment="1" applyProtection="1">
      <alignment horizontal="center" vertical="center" wrapText="1"/>
      <protection locked="0"/>
    </xf>
    <xf numFmtId="0" fontId="4" fillId="7" borderId="51" xfId="5" applyFont="1" applyFill="1" applyBorder="1">
      <alignment vertical="center"/>
    </xf>
    <xf numFmtId="177" fontId="9" fillId="8" borderId="25" xfId="1" applyNumberFormat="1" applyFont="1" applyFill="1" applyBorder="1" applyAlignment="1" applyProtection="1">
      <alignment horizontal="centerContinuous" vertical="center" wrapText="1"/>
      <protection locked="0"/>
    </xf>
    <xf numFmtId="177" fontId="9" fillId="8" borderId="26" xfId="1" applyNumberFormat="1" applyFont="1" applyFill="1" applyBorder="1" applyAlignment="1" applyProtection="1">
      <alignment horizontal="centerContinuous" vertical="center" wrapText="1"/>
      <protection locked="0"/>
    </xf>
    <xf numFmtId="177" fontId="9" fillId="8" borderId="29" xfId="1" applyNumberFormat="1" applyFont="1" applyFill="1" applyBorder="1" applyAlignment="1" applyProtection="1">
      <alignment horizontal="center" vertical="center" wrapText="1"/>
      <protection locked="0"/>
    </xf>
    <xf numFmtId="177" fontId="4" fillId="0" borderId="32" xfId="5" applyNumberFormat="1" applyFont="1" applyBorder="1" applyAlignment="1" applyProtection="1">
      <alignment horizontal="right" vertical="center"/>
      <protection locked="0"/>
    </xf>
    <xf numFmtId="177" fontId="4" fillId="0" borderId="32" xfId="5" applyNumberFormat="1" applyFont="1" applyBorder="1" applyAlignment="1">
      <alignment horizontal="right" vertical="center"/>
    </xf>
    <xf numFmtId="0" fontId="4" fillId="7" borderId="12" xfId="5" applyFont="1" applyFill="1" applyBorder="1">
      <alignment vertical="center"/>
    </xf>
    <xf numFmtId="0" fontId="4" fillId="0" borderId="20" xfId="1" applyFont="1" applyBorder="1" applyAlignment="1" applyProtection="1">
      <alignment vertical="center" wrapText="1"/>
      <protection locked="0"/>
    </xf>
    <xf numFmtId="0" fontId="4" fillId="5" borderId="10" xfId="5" applyFont="1" applyFill="1" applyBorder="1">
      <alignment vertical="center"/>
    </xf>
    <xf numFmtId="177" fontId="4" fillId="0" borderId="33" xfId="5" applyNumberFormat="1" applyFont="1" applyBorder="1" applyAlignment="1">
      <alignment horizontal="right" vertical="center"/>
    </xf>
    <xf numFmtId="0" fontId="4" fillId="9" borderId="55" xfId="1" applyFont="1" applyFill="1" applyBorder="1" applyAlignment="1" applyProtection="1">
      <alignment vertical="center" wrapText="1"/>
      <protection locked="0"/>
    </xf>
    <xf numFmtId="177" fontId="4" fillId="9" borderId="56" xfId="1" applyNumberFormat="1" applyFont="1" applyFill="1" applyBorder="1" applyAlignment="1" applyProtection="1">
      <alignment vertical="center" wrapText="1"/>
      <protection locked="0"/>
    </xf>
    <xf numFmtId="0" fontId="4" fillId="9" borderId="57" xfId="1" applyFont="1" applyFill="1" applyBorder="1" applyAlignment="1" applyProtection="1">
      <alignment vertical="center" wrapText="1"/>
      <protection locked="0"/>
    </xf>
    <xf numFmtId="177" fontId="4" fillId="0" borderId="37" xfId="1" applyNumberFormat="1" applyFont="1" applyBorder="1" applyAlignment="1" applyProtection="1">
      <alignment horizontal="right" vertical="center" wrapText="1"/>
      <protection locked="0"/>
    </xf>
    <xf numFmtId="179" fontId="4" fillId="0" borderId="37" xfId="1" applyNumberFormat="1" applyFont="1" applyBorder="1" applyAlignment="1">
      <alignment vertical="center" wrapText="1"/>
    </xf>
    <xf numFmtId="0" fontId="4" fillId="0" borderId="10" xfId="1" applyFont="1" applyBorder="1" applyAlignment="1" applyProtection="1">
      <alignment vertical="center" wrapText="1"/>
      <protection locked="0"/>
    </xf>
    <xf numFmtId="177" fontId="4" fillId="0" borderId="33" xfId="1" applyNumberFormat="1" applyFont="1" applyBorder="1" applyAlignment="1" applyProtection="1">
      <alignment horizontal="right" vertical="center" wrapText="1"/>
      <protection locked="0"/>
    </xf>
    <xf numFmtId="179" fontId="4" fillId="0" borderId="33" xfId="1" applyNumberFormat="1" applyFont="1" applyBorder="1" applyAlignment="1">
      <alignment vertical="center" wrapText="1"/>
    </xf>
    <xf numFmtId="179" fontId="4" fillId="0" borderId="32" xfId="1" applyNumberFormat="1" applyFont="1" applyBorder="1" applyAlignment="1">
      <alignment vertical="center" wrapText="1"/>
    </xf>
    <xf numFmtId="0" fontId="4" fillId="0" borderId="12" xfId="1" applyFont="1" applyBorder="1" applyAlignment="1" applyProtection="1">
      <alignment vertical="center" wrapText="1"/>
      <protection locked="0"/>
    </xf>
    <xf numFmtId="0" fontId="4" fillId="0" borderId="38" xfId="1" applyFont="1" applyBorder="1" applyAlignment="1" applyProtection="1">
      <alignment horizontal="left" vertical="center" wrapText="1"/>
      <protection locked="0"/>
    </xf>
    <xf numFmtId="0" fontId="4" fillId="9" borderId="46" xfId="1" applyFont="1" applyFill="1" applyBorder="1" applyAlignment="1" applyProtection="1">
      <alignment vertical="center" wrapText="1"/>
      <protection locked="0"/>
    </xf>
    <xf numFmtId="177" fontId="4" fillId="9" borderId="47" xfId="1" applyNumberFormat="1" applyFont="1" applyFill="1" applyBorder="1" applyAlignment="1" applyProtection="1">
      <alignment vertical="center" wrapText="1"/>
      <protection locked="0"/>
    </xf>
    <xf numFmtId="177" fontId="4" fillId="0" borderId="33" xfId="5" applyNumberFormat="1" applyFont="1" applyBorder="1" applyAlignment="1" applyProtection="1">
      <alignment horizontal="right" vertical="center"/>
      <protection locked="0"/>
    </xf>
    <xf numFmtId="0" fontId="4" fillId="0" borderId="21" xfId="1" applyFont="1" applyBorder="1" applyAlignment="1" applyProtection="1">
      <alignment vertical="center" wrapText="1"/>
      <protection locked="0"/>
    </xf>
    <xf numFmtId="177" fontId="4" fillId="0" borderId="32" xfId="1" applyNumberFormat="1" applyFont="1" applyBorder="1" applyAlignment="1" applyProtection="1">
      <alignment horizontal="right" vertical="center" wrapText="1"/>
      <protection locked="0"/>
    </xf>
    <xf numFmtId="0" fontId="4" fillId="0" borderId="40" xfId="1" applyFont="1" applyBorder="1" applyAlignment="1">
      <alignment vertical="center" wrapText="1"/>
    </xf>
    <xf numFmtId="0" fontId="4" fillId="0" borderId="12" xfId="1" applyFont="1" applyBorder="1" applyAlignment="1">
      <alignment vertical="center" wrapText="1"/>
    </xf>
    <xf numFmtId="0" fontId="4" fillId="0" borderId="38" xfId="1" applyFont="1" applyBorder="1" applyAlignment="1">
      <alignment vertical="center" wrapText="1"/>
    </xf>
    <xf numFmtId="177" fontId="4" fillId="7" borderId="33" xfId="1" applyNumberFormat="1" applyFont="1" applyFill="1" applyBorder="1" applyAlignment="1">
      <alignment vertical="center" wrapText="1"/>
    </xf>
    <xf numFmtId="177" fontId="4" fillId="7" borderId="39" xfId="1" applyNumberFormat="1" applyFont="1" applyFill="1" applyBorder="1" applyAlignment="1">
      <alignment vertical="center" wrapText="1"/>
    </xf>
    <xf numFmtId="0" fontId="4" fillId="0" borderId="58" xfId="1" applyFont="1" applyBorder="1" applyAlignment="1">
      <alignment vertical="center" wrapText="1"/>
    </xf>
    <xf numFmtId="0" fontId="4" fillId="0" borderId="15" xfId="1" applyFont="1" applyBorder="1" applyAlignment="1">
      <alignment vertical="center" wrapText="1"/>
    </xf>
    <xf numFmtId="0" fontId="13" fillId="0" borderId="33" xfId="1" applyFont="1" applyBorder="1" applyAlignment="1">
      <alignment vertical="center" wrapText="1"/>
    </xf>
    <xf numFmtId="0" fontId="4" fillId="0" borderId="33" xfId="1" applyFont="1" applyBorder="1" applyAlignment="1">
      <alignment vertical="center" wrapText="1"/>
    </xf>
    <xf numFmtId="0" fontId="4" fillId="0" borderId="10" xfId="1" applyFont="1" applyBorder="1" applyAlignment="1">
      <alignment vertical="center" wrapText="1"/>
    </xf>
    <xf numFmtId="177" fontId="4" fillId="7" borderId="32" xfId="1" applyNumberFormat="1" applyFont="1" applyFill="1" applyBorder="1" applyAlignment="1">
      <alignment vertical="center" wrapText="1"/>
    </xf>
    <xf numFmtId="0" fontId="4" fillId="0" borderId="32" xfId="1" applyFont="1" applyBorder="1" applyAlignment="1">
      <alignment vertical="center" wrapText="1"/>
    </xf>
    <xf numFmtId="0" fontId="4" fillId="0" borderId="15" xfId="1" applyFont="1" applyBorder="1" applyAlignment="1" applyProtection="1">
      <alignment vertical="center" wrapText="1"/>
      <protection locked="0"/>
    </xf>
    <xf numFmtId="0" fontId="4" fillId="0" borderId="59" xfId="1" applyFont="1" applyBorder="1" applyAlignment="1" applyProtection="1">
      <alignment vertical="center" wrapText="1"/>
      <protection locked="0"/>
    </xf>
    <xf numFmtId="0" fontId="1" fillId="7" borderId="0" xfId="5" applyFont="1" applyFill="1">
      <alignment vertical="center"/>
    </xf>
    <xf numFmtId="0" fontId="3" fillId="7" borderId="0" xfId="5" applyFont="1" applyFill="1" applyAlignment="1">
      <alignment vertical="center" wrapText="1"/>
    </xf>
    <xf numFmtId="0" fontId="9" fillId="7" borderId="0" xfId="5" applyFont="1" applyFill="1" applyAlignment="1">
      <alignment vertical="center" wrapText="1"/>
    </xf>
    <xf numFmtId="0" fontId="15" fillId="7" borderId="0" xfId="5" applyFont="1" applyFill="1">
      <alignment vertical="center"/>
    </xf>
    <xf numFmtId="0" fontId="4" fillId="0" borderId="33" xfId="5" applyFont="1" applyBorder="1" applyAlignment="1">
      <alignment horizontal="left" vertical="center"/>
    </xf>
    <xf numFmtId="0" fontId="4" fillId="9" borderId="44" xfId="1" applyFont="1" applyFill="1" applyBorder="1" applyAlignment="1" applyProtection="1">
      <alignment vertical="center" wrapText="1"/>
      <protection locked="0"/>
    </xf>
    <xf numFmtId="0" fontId="4" fillId="9" borderId="45" xfId="1" applyFont="1" applyFill="1" applyBorder="1" applyAlignment="1" applyProtection="1">
      <alignment horizontal="center" vertical="center" wrapText="1"/>
      <protection locked="0"/>
    </xf>
    <xf numFmtId="0" fontId="4" fillId="0" borderId="32" xfId="5" applyFont="1" applyBorder="1" applyAlignment="1">
      <alignment horizontal="center" vertical="center"/>
    </xf>
    <xf numFmtId="0" fontId="4" fillId="0" borderId="33" xfId="5" applyFont="1" applyBorder="1" applyAlignment="1">
      <alignment horizontal="center" vertical="center"/>
    </xf>
    <xf numFmtId="0" fontId="4" fillId="0" borderId="42" xfId="1" applyFont="1" applyBorder="1" applyAlignment="1">
      <alignment horizontal="left" vertical="center" wrapText="1"/>
    </xf>
    <xf numFmtId="0" fontId="4" fillId="0" borderId="21" xfId="1" applyFont="1" applyBorder="1" applyAlignment="1">
      <alignment horizontal="left" vertical="center" wrapText="1"/>
    </xf>
    <xf numFmtId="0" fontId="4" fillId="0" borderId="62" xfId="5" applyFont="1" applyBorder="1" applyAlignment="1">
      <alignment vertical="center" wrapText="1"/>
    </xf>
    <xf numFmtId="0" fontId="9" fillId="9" borderId="44" xfId="1" applyFont="1" applyFill="1" applyBorder="1" applyAlignment="1" applyProtection="1">
      <alignment vertical="center" wrapText="1"/>
      <protection locked="0"/>
    </xf>
    <xf numFmtId="0" fontId="4" fillId="6" borderId="66" xfId="1" applyFont="1" applyFill="1" applyBorder="1" applyAlignment="1" applyProtection="1">
      <alignment horizontal="center" vertical="center" wrapText="1"/>
      <protection locked="0"/>
    </xf>
    <xf numFmtId="0" fontId="4" fillId="6" borderId="66" xfId="5" applyFont="1" applyFill="1" applyBorder="1" applyAlignment="1" applyProtection="1">
      <alignment horizontal="center" vertical="center"/>
      <protection locked="0"/>
    </xf>
    <xf numFmtId="0" fontId="4" fillId="6" borderId="66" xfId="5" applyFont="1" applyFill="1" applyBorder="1" applyAlignment="1">
      <alignment horizontal="center" vertical="center"/>
    </xf>
    <xf numFmtId="0" fontId="4" fillId="6" borderId="32" xfId="1" applyFont="1" applyFill="1" applyBorder="1" applyAlignment="1" applyProtection="1">
      <alignment horizontal="center" vertical="center" wrapText="1"/>
      <protection locked="0"/>
    </xf>
    <xf numFmtId="0" fontId="4" fillId="6" borderId="32" xfId="5" applyFont="1" applyFill="1" applyBorder="1" applyAlignment="1" applyProtection="1">
      <alignment horizontal="center" vertical="center"/>
      <protection locked="0"/>
    </xf>
    <xf numFmtId="0" fontId="4" fillId="6" borderId="32" xfId="5" applyFont="1" applyFill="1" applyBorder="1" applyAlignment="1">
      <alignment horizontal="center" vertical="center"/>
    </xf>
    <xf numFmtId="0" fontId="4" fillId="6" borderId="66" xfId="1" applyFont="1" applyFill="1" applyBorder="1" applyAlignment="1">
      <alignment horizontal="center" vertical="center" wrapText="1"/>
    </xf>
    <xf numFmtId="0" fontId="13" fillId="7" borderId="32" xfId="5" applyFont="1" applyFill="1" applyBorder="1" applyAlignment="1">
      <alignment horizontal="center" vertical="center"/>
    </xf>
    <xf numFmtId="0" fontId="9" fillId="9" borderId="45" xfId="1" applyFont="1" applyFill="1" applyBorder="1" applyAlignment="1" applyProtection="1">
      <alignment vertical="center" wrapText="1"/>
      <protection locked="0"/>
    </xf>
    <xf numFmtId="0" fontId="9" fillId="9" borderId="45" xfId="1" applyFont="1" applyFill="1" applyBorder="1" applyAlignment="1" applyProtection="1">
      <alignment horizontal="center" vertical="center" wrapText="1"/>
      <protection locked="0"/>
    </xf>
    <xf numFmtId="0" fontId="9" fillId="10" borderId="1" xfId="1" applyFont="1" applyFill="1" applyBorder="1" applyAlignment="1" applyProtection="1">
      <alignment vertical="center" wrapText="1"/>
      <protection locked="0"/>
    </xf>
    <xf numFmtId="0" fontId="8" fillId="11" borderId="2" xfId="1" applyFont="1" applyFill="1" applyBorder="1" applyAlignment="1" applyProtection="1">
      <alignment vertical="center" wrapText="1"/>
      <protection locked="0"/>
    </xf>
    <xf numFmtId="0" fontId="4" fillId="11" borderId="2" xfId="1" applyFont="1" applyFill="1" applyBorder="1" applyAlignment="1" applyProtection="1">
      <alignment vertical="center" wrapText="1"/>
      <protection locked="0"/>
    </xf>
    <xf numFmtId="179" fontId="4" fillId="9" borderId="47" xfId="1" applyNumberFormat="1" applyFont="1" applyFill="1" applyBorder="1" applyAlignment="1" applyProtection="1">
      <alignment vertical="center" wrapText="1"/>
      <protection locked="0"/>
    </xf>
    <xf numFmtId="0" fontId="4" fillId="9" borderId="68" xfId="1" applyFont="1" applyFill="1" applyBorder="1" applyAlignment="1" applyProtection="1">
      <alignment vertical="center" wrapText="1"/>
      <protection locked="0"/>
    </xf>
    <xf numFmtId="179" fontId="4" fillId="0" borderId="32" xfId="1" applyNumberFormat="1" applyFont="1" applyBorder="1" applyAlignment="1" applyProtection="1">
      <alignment vertical="center" wrapText="1"/>
      <protection locked="0"/>
    </xf>
    <xf numFmtId="0" fontId="16" fillId="0" borderId="40" xfId="1" applyFont="1" applyBorder="1" applyAlignment="1">
      <alignment vertical="center" wrapText="1"/>
    </xf>
    <xf numFmtId="0" fontId="16" fillId="0" borderId="12" xfId="1" applyFont="1" applyBorder="1" applyAlignment="1">
      <alignment vertical="center" wrapText="1"/>
    </xf>
    <xf numFmtId="179" fontId="4" fillId="0" borderId="62" xfId="1" applyNumberFormat="1" applyFont="1" applyBorder="1" applyAlignment="1">
      <alignment vertical="center" wrapText="1"/>
    </xf>
    <xf numFmtId="0" fontId="16" fillId="0" borderId="38" xfId="1" applyFont="1" applyBorder="1" applyAlignment="1">
      <alignment vertical="center" wrapText="1"/>
    </xf>
    <xf numFmtId="0" fontId="4" fillId="7" borderId="21" xfId="1" applyFont="1" applyFill="1" applyBorder="1" applyAlignment="1" applyProtection="1">
      <alignment vertical="center" wrapText="1"/>
      <protection locked="0"/>
    </xf>
    <xf numFmtId="0" fontId="4" fillId="7" borderId="69" xfId="1" applyFont="1" applyFill="1" applyBorder="1" applyAlignment="1" applyProtection="1">
      <alignment vertical="center" wrapText="1"/>
      <protection locked="0"/>
    </xf>
    <xf numFmtId="0" fontId="4" fillId="7" borderId="15" xfId="5" applyFont="1" applyFill="1" applyBorder="1">
      <alignment vertical="center"/>
    </xf>
    <xf numFmtId="177" fontId="4" fillId="0" borderId="32" xfId="1" applyNumberFormat="1" applyFont="1" applyBorder="1" applyAlignment="1" applyProtection="1">
      <alignment vertical="center" wrapText="1"/>
      <protection locked="0"/>
    </xf>
    <xf numFmtId="177" fontId="4" fillId="0" borderId="32" xfId="1" applyNumberFormat="1" applyFont="1" applyBorder="1" applyAlignment="1">
      <alignment vertical="center" wrapText="1"/>
    </xf>
    <xf numFmtId="177" fontId="4" fillId="0" borderId="33" xfId="1" applyNumberFormat="1" applyFont="1" applyBorder="1" applyAlignment="1" applyProtection="1">
      <alignment vertical="center" wrapText="1"/>
      <protection locked="0"/>
    </xf>
    <xf numFmtId="177" fontId="4" fillId="0" borderId="33" xfId="1" applyNumberFormat="1" applyFont="1" applyBorder="1" applyAlignment="1">
      <alignment vertical="center" wrapText="1"/>
    </xf>
    <xf numFmtId="177" fontId="4" fillId="9" borderId="46" xfId="1" applyNumberFormat="1" applyFont="1" applyFill="1" applyBorder="1" applyAlignment="1" applyProtection="1">
      <alignment vertical="center" wrapText="1"/>
      <protection locked="0"/>
    </xf>
    <xf numFmtId="0" fontId="5" fillId="0" borderId="40" xfId="1" applyFont="1" applyBorder="1" applyAlignment="1">
      <alignment vertical="center" wrapText="1"/>
    </xf>
    <xf numFmtId="0" fontId="5" fillId="0" borderId="38" xfId="1" applyFont="1" applyBorder="1" applyAlignment="1">
      <alignment vertical="center" wrapText="1"/>
    </xf>
    <xf numFmtId="0" fontId="5" fillId="7" borderId="21" xfId="1" applyFont="1" applyFill="1" applyBorder="1" applyAlignment="1" applyProtection="1">
      <alignment vertical="center" wrapText="1"/>
      <protection locked="0"/>
    </xf>
    <xf numFmtId="177" fontId="4" fillId="6" borderId="66" xfId="1" applyNumberFormat="1" applyFont="1" applyFill="1" applyBorder="1" applyAlignment="1" applyProtection="1">
      <alignment horizontal="right" vertical="center" wrapText="1"/>
      <protection locked="0"/>
    </xf>
    <xf numFmtId="177" fontId="4" fillId="6" borderId="66" xfId="1" applyNumberFormat="1" applyFont="1" applyFill="1" applyBorder="1" applyAlignment="1">
      <alignment vertical="center" wrapText="1"/>
    </xf>
    <xf numFmtId="0" fontId="4" fillId="6" borderId="70" xfId="1" applyFont="1" applyFill="1" applyBorder="1" applyAlignment="1" applyProtection="1">
      <alignment vertical="center" wrapText="1"/>
      <protection locked="0"/>
    </xf>
    <xf numFmtId="177" fontId="4" fillId="6" borderId="32" xfId="1" applyNumberFormat="1" applyFont="1" applyFill="1" applyBorder="1" applyAlignment="1">
      <alignment vertical="center" wrapText="1"/>
    </xf>
    <xf numFmtId="0" fontId="4" fillId="6" borderId="40" xfId="1" applyFont="1" applyFill="1" applyBorder="1" applyAlignment="1" applyProtection="1">
      <alignment vertical="center" wrapText="1"/>
      <protection locked="0"/>
    </xf>
    <xf numFmtId="177" fontId="9" fillId="9" borderId="46" xfId="1" applyNumberFormat="1" applyFont="1" applyFill="1" applyBorder="1" applyAlignment="1" applyProtection="1">
      <alignment horizontal="right" vertical="center" wrapText="1"/>
      <protection locked="0"/>
    </xf>
    <xf numFmtId="179" fontId="4" fillId="9" borderId="66" xfId="1" applyNumberFormat="1" applyFont="1" applyFill="1" applyBorder="1" applyAlignment="1">
      <alignment vertical="center" wrapText="1"/>
    </xf>
    <xf numFmtId="0" fontId="17" fillId="6" borderId="70" xfId="5" applyFont="1" applyFill="1" applyBorder="1" applyAlignment="1">
      <alignment vertical="center" wrapText="1"/>
    </xf>
    <xf numFmtId="1" fontId="9" fillId="6" borderId="65" xfId="1" applyNumberFormat="1" applyFont="1" applyFill="1" applyBorder="1" applyAlignment="1" applyProtection="1">
      <alignment vertical="center" wrapText="1"/>
      <protection locked="0"/>
    </xf>
    <xf numFmtId="0" fontId="18" fillId="6" borderId="70" xfId="1" applyFont="1" applyFill="1" applyBorder="1" applyAlignment="1" applyProtection="1">
      <alignment vertical="center" wrapText="1"/>
      <protection locked="0"/>
    </xf>
    <xf numFmtId="0" fontId="9" fillId="10" borderId="27" xfId="1" applyFont="1" applyFill="1" applyBorder="1" applyAlignment="1" applyProtection="1">
      <alignment vertical="center" wrapText="1"/>
      <protection locked="0"/>
    </xf>
    <xf numFmtId="177" fontId="9" fillId="10" borderId="28" xfId="1" applyNumberFormat="1" applyFont="1" applyFill="1" applyBorder="1" applyAlignment="1">
      <alignment vertical="center" wrapText="1"/>
    </xf>
    <xf numFmtId="0" fontId="9" fillId="10" borderId="54" xfId="1" applyFont="1" applyFill="1" applyBorder="1" applyAlignment="1" applyProtection="1">
      <alignment vertical="center" wrapText="1"/>
      <protection locked="0"/>
    </xf>
    <xf numFmtId="0" fontId="9" fillId="10" borderId="8" xfId="1" applyFont="1" applyFill="1" applyBorder="1" applyAlignment="1" applyProtection="1">
      <alignment vertical="center" wrapText="1"/>
      <protection locked="0"/>
    </xf>
    <xf numFmtId="177" fontId="8" fillId="11" borderId="71" xfId="1" applyNumberFormat="1" applyFont="1" applyFill="1" applyBorder="1" applyAlignment="1">
      <alignment vertical="center" wrapText="1"/>
    </xf>
    <xf numFmtId="0" fontId="18" fillId="11" borderId="71" xfId="1" applyFont="1" applyFill="1" applyBorder="1" applyAlignment="1" applyProtection="1">
      <alignment vertical="center" wrapText="1"/>
      <protection locked="0"/>
    </xf>
    <xf numFmtId="0" fontId="8" fillId="11" borderId="48" xfId="1" applyFont="1" applyFill="1" applyBorder="1" applyAlignment="1" applyProtection="1">
      <alignment vertical="center" wrapText="1"/>
      <protection locked="0"/>
    </xf>
    <xf numFmtId="177" fontId="9" fillId="11" borderId="71" xfId="1" applyNumberFormat="1" applyFont="1" applyFill="1" applyBorder="1" applyAlignment="1">
      <alignment vertical="center" wrapText="1"/>
    </xf>
    <xf numFmtId="0" fontId="4" fillId="11" borderId="71" xfId="1" applyFont="1" applyFill="1" applyBorder="1" applyAlignment="1" applyProtection="1">
      <alignment vertical="center" wrapText="1"/>
      <protection locked="0"/>
    </xf>
    <xf numFmtId="0" fontId="4" fillId="11" borderId="48" xfId="5" applyFont="1" applyFill="1" applyBorder="1">
      <alignment vertical="center"/>
    </xf>
    <xf numFmtId="0" fontId="7" fillId="7" borderId="16" xfId="1" applyFont="1" applyFill="1" applyBorder="1" applyAlignment="1" applyProtection="1">
      <alignment horizontal="left" vertical="center" wrapText="1"/>
      <protection locked="0"/>
    </xf>
    <xf numFmtId="0" fontId="8" fillId="7" borderId="2" xfId="1" applyFont="1" applyFill="1" applyBorder="1" applyAlignment="1" applyProtection="1">
      <alignment horizontal="left" vertical="center" wrapText="1"/>
      <protection locked="0"/>
    </xf>
    <xf numFmtId="0" fontId="8" fillId="7" borderId="48" xfId="1" applyFont="1" applyFill="1" applyBorder="1" applyAlignment="1" applyProtection="1">
      <alignment horizontal="left" vertical="center" wrapText="1"/>
      <protection locked="0"/>
    </xf>
    <xf numFmtId="0" fontId="10" fillId="7" borderId="18" xfId="1" applyFont="1" applyFill="1" applyBorder="1" applyAlignment="1" applyProtection="1">
      <alignment horizontal="center" vertical="center" wrapText="1"/>
      <protection locked="0"/>
    </xf>
    <xf numFmtId="0" fontId="11" fillId="7" borderId="0" xfId="1" applyFont="1" applyFill="1" applyAlignment="1" applyProtection="1">
      <alignment horizontal="center" vertical="center" wrapText="1"/>
      <protection locked="0"/>
    </xf>
    <xf numFmtId="0" fontId="13" fillId="0" borderId="21" xfId="1" applyFont="1" applyBorder="1" applyAlignment="1" applyProtection="1">
      <alignment horizontal="center" vertical="center" wrapText="1"/>
      <protection locked="0"/>
    </xf>
    <xf numFmtId="0" fontId="4" fillId="0" borderId="21" xfId="1" applyFont="1" applyBorder="1" applyAlignment="1" applyProtection="1">
      <alignment horizontal="center" vertical="center" wrapText="1"/>
      <protection locked="0"/>
    </xf>
    <xf numFmtId="49" fontId="4" fillId="0" borderId="21" xfId="1" applyNumberFormat="1" applyFont="1" applyBorder="1" applyAlignment="1" applyProtection="1">
      <alignment horizontal="center" vertical="center" wrapText="1"/>
      <protection locked="0"/>
    </xf>
    <xf numFmtId="0" fontId="9" fillId="6" borderId="34" xfId="1" applyFont="1" applyFill="1" applyBorder="1" applyAlignment="1" applyProtection="1">
      <alignment horizontal="left" vertical="center" wrapText="1"/>
      <protection locked="0"/>
    </xf>
    <xf numFmtId="0" fontId="9" fillId="6" borderId="35" xfId="1" applyFont="1" applyFill="1" applyBorder="1" applyAlignment="1" applyProtection="1">
      <alignment horizontal="left" vertical="center" wrapText="1"/>
      <protection locked="0"/>
    </xf>
    <xf numFmtId="0" fontId="9" fillId="9" borderId="44" xfId="1" applyFont="1" applyFill="1" applyBorder="1" applyAlignment="1" applyProtection="1">
      <alignment horizontal="left" vertical="center" wrapText="1"/>
      <protection locked="0"/>
    </xf>
    <xf numFmtId="0" fontId="9" fillId="9" borderId="45" xfId="1" applyFont="1" applyFill="1" applyBorder="1" applyAlignment="1" applyProtection="1">
      <alignment horizontal="left" vertical="center" wrapText="1"/>
      <protection locked="0"/>
    </xf>
    <xf numFmtId="0" fontId="4" fillId="0" borderId="43" xfId="5" applyFont="1" applyBorder="1" applyAlignment="1" applyProtection="1">
      <alignment horizontal="left" vertical="center"/>
      <protection locked="0"/>
    </xf>
    <xf numFmtId="0" fontId="4" fillId="0" borderId="41" xfId="5" applyFont="1" applyBorder="1" applyAlignment="1" applyProtection="1">
      <alignment horizontal="left" vertical="center"/>
      <protection locked="0"/>
    </xf>
    <xf numFmtId="0" fontId="4" fillId="0" borderId="42" xfId="5" applyFont="1" applyBorder="1" applyAlignment="1" applyProtection="1">
      <alignment horizontal="left" vertical="center"/>
      <protection locked="0"/>
    </xf>
    <xf numFmtId="0" fontId="4" fillId="0" borderId="39" xfId="5" applyFont="1" applyBorder="1" applyAlignment="1" applyProtection="1">
      <alignment horizontal="left" vertical="center"/>
      <protection locked="0"/>
    </xf>
    <xf numFmtId="0" fontId="4" fillId="0" borderId="31" xfId="5" applyFont="1" applyBorder="1" applyAlignment="1" applyProtection="1">
      <alignment horizontal="left" vertical="center"/>
      <protection locked="0"/>
    </xf>
    <xf numFmtId="0" fontId="4" fillId="0" borderId="32" xfId="5" applyFont="1" applyBorder="1" applyAlignment="1" applyProtection="1">
      <alignment horizontal="left" vertical="center"/>
      <protection locked="0"/>
    </xf>
    <xf numFmtId="0" fontId="9" fillId="6" borderId="55" xfId="1" applyFont="1" applyFill="1" applyBorder="1" applyAlignment="1" applyProtection="1">
      <alignment horizontal="left" vertical="center" wrapText="1"/>
      <protection locked="0"/>
    </xf>
    <xf numFmtId="0" fontId="9" fillId="6" borderId="63" xfId="1" applyFont="1" applyFill="1" applyBorder="1" applyAlignment="1" applyProtection="1">
      <alignment horizontal="left" vertical="center" wrapText="1"/>
      <protection locked="0"/>
    </xf>
    <xf numFmtId="0" fontId="9" fillId="6" borderId="64" xfId="1" applyFont="1" applyFill="1" applyBorder="1" applyAlignment="1" applyProtection="1">
      <alignment horizontal="left" vertical="center" wrapText="1"/>
      <protection locked="0"/>
    </xf>
    <xf numFmtId="0" fontId="9" fillId="6" borderId="65" xfId="1" applyFont="1" applyFill="1" applyBorder="1" applyAlignment="1" applyProtection="1">
      <alignment horizontal="left" vertical="center" wrapText="1"/>
      <protection locked="0"/>
    </xf>
    <xf numFmtId="0" fontId="9" fillId="9" borderId="63" xfId="5" applyFont="1" applyFill="1" applyBorder="1" applyAlignment="1">
      <alignment horizontal="left" vertical="center" wrapText="1"/>
    </xf>
    <xf numFmtId="0" fontId="9" fillId="9" borderId="64" xfId="5" applyFont="1" applyFill="1" applyBorder="1" applyAlignment="1">
      <alignment horizontal="left" vertical="center" wrapText="1"/>
    </xf>
    <xf numFmtId="0" fontId="9" fillId="9" borderId="65" xfId="5" applyFont="1" applyFill="1" applyBorder="1" applyAlignment="1">
      <alignment horizontal="left" vertical="center" wrapText="1"/>
    </xf>
    <xf numFmtId="0" fontId="9" fillId="9" borderId="46" xfId="1" applyFont="1" applyFill="1" applyBorder="1" applyAlignment="1" applyProtection="1">
      <alignment horizontal="left" vertical="center" wrapText="1"/>
      <protection locked="0"/>
    </xf>
    <xf numFmtId="0" fontId="4" fillId="0" borderId="60" xfId="1" applyFont="1" applyBorder="1" applyAlignment="1">
      <alignment horizontal="left" vertical="center" wrapText="1"/>
    </xf>
    <xf numFmtId="0" fontId="4" fillId="0" borderId="61" xfId="1" applyFont="1" applyBorder="1" applyAlignment="1">
      <alignment horizontal="left" vertical="center" wrapText="1"/>
    </xf>
    <xf numFmtId="0" fontId="4" fillId="0" borderId="38" xfId="1" applyFont="1" applyBorder="1" applyAlignment="1">
      <alignment horizontal="left" vertical="center" wrapText="1"/>
    </xf>
    <xf numFmtId="0" fontId="4" fillId="0" borderId="62" xfId="1" applyFont="1" applyBorder="1" applyAlignment="1">
      <alignment horizontal="left" vertical="center" wrapText="1"/>
    </xf>
    <xf numFmtId="0" fontId="4" fillId="9" borderId="44" xfId="1" applyFont="1" applyFill="1" applyBorder="1" applyAlignment="1" applyProtection="1">
      <alignment horizontal="left" vertical="center" wrapText="1"/>
      <protection locked="0"/>
    </xf>
    <xf numFmtId="0" fontId="4" fillId="9" borderId="45" xfId="1" applyFont="1" applyFill="1" applyBorder="1" applyAlignment="1" applyProtection="1">
      <alignment horizontal="left" vertical="center" wrapText="1"/>
      <protection locked="0"/>
    </xf>
    <xf numFmtId="0" fontId="9" fillId="8" borderId="53" xfId="1" applyFont="1" applyFill="1" applyBorder="1" applyAlignment="1" applyProtection="1">
      <alignment horizontal="center" vertical="center" wrapText="1"/>
      <protection locked="0"/>
    </xf>
    <xf numFmtId="0" fontId="9" fillId="8" borderId="8" xfId="1" applyFont="1" applyFill="1" applyBorder="1" applyAlignment="1" applyProtection="1">
      <alignment horizontal="center" vertical="center" wrapText="1"/>
      <protection locked="0"/>
    </xf>
    <xf numFmtId="0" fontId="6" fillId="7" borderId="0" xfId="1" applyFont="1" applyFill="1" applyAlignment="1" applyProtection="1">
      <alignment horizontal="center" vertical="center" wrapText="1"/>
      <protection locked="0"/>
    </xf>
    <xf numFmtId="0" fontId="6" fillId="7" borderId="1" xfId="1" applyFont="1" applyFill="1" applyBorder="1" applyAlignment="1" applyProtection="1">
      <alignment horizontal="center" vertical="center" wrapText="1"/>
      <protection locked="0"/>
    </xf>
    <xf numFmtId="0" fontId="4" fillId="0" borderId="41" xfId="1" applyFont="1" applyBorder="1" applyAlignment="1">
      <alignment horizontal="left" vertical="center" wrapText="1"/>
    </xf>
    <xf numFmtId="0" fontId="9" fillId="0" borderId="30" xfId="5" applyFont="1" applyBorder="1" applyAlignment="1" applyProtection="1">
      <alignment horizontal="center" vertical="center" wrapText="1"/>
      <protection locked="0"/>
    </xf>
    <xf numFmtId="0" fontId="9" fillId="0" borderId="30" xfId="5" applyFont="1" applyBorder="1" applyAlignment="1" applyProtection="1">
      <alignment horizontal="center" vertical="center"/>
      <protection locked="0"/>
    </xf>
    <xf numFmtId="0" fontId="9" fillId="0" borderId="11" xfId="5" applyFont="1" applyBorder="1" applyAlignment="1" applyProtection="1">
      <alignment horizontal="center" vertical="center"/>
      <protection locked="0"/>
    </xf>
    <xf numFmtId="0" fontId="9" fillId="0" borderId="36" xfId="5" applyFont="1" applyBorder="1" applyAlignment="1">
      <alignment horizontal="center" vertical="center" wrapText="1"/>
    </xf>
    <xf numFmtId="0" fontId="9" fillId="0" borderId="30" xfId="5" applyFont="1" applyBorder="1" applyAlignment="1">
      <alignment horizontal="center" vertical="center"/>
    </xf>
    <xf numFmtId="0" fontId="9" fillId="0" borderId="11" xfId="5" applyFont="1" applyBorder="1" applyAlignment="1">
      <alignment horizontal="center" vertical="center"/>
    </xf>
    <xf numFmtId="0" fontId="9" fillId="0" borderId="30" xfId="1" applyFont="1" applyBorder="1" applyAlignment="1">
      <alignment horizontal="center" vertical="center" wrapText="1"/>
    </xf>
    <xf numFmtId="0" fontId="9" fillId="0" borderId="13" xfId="1" applyFont="1" applyBorder="1" applyAlignment="1">
      <alignment horizontal="center" vertical="center" wrapText="1"/>
    </xf>
    <xf numFmtId="14" fontId="4" fillId="0" borderId="31" xfId="5" applyNumberFormat="1" applyFont="1" applyBorder="1" applyAlignment="1" applyProtection="1">
      <alignment horizontal="left" vertical="center" wrapText="1"/>
      <protection locked="0"/>
    </xf>
    <xf numFmtId="14" fontId="4" fillId="0" borderId="32" xfId="5" applyNumberFormat="1" applyFont="1" applyBorder="1" applyAlignment="1" applyProtection="1">
      <alignment horizontal="left" vertical="center" wrapText="1"/>
      <protection locked="0"/>
    </xf>
    <xf numFmtId="0" fontId="4" fillId="0" borderId="39" xfId="1" applyFont="1" applyBorder="1" applyAlignment="1">
      <alignment horizontal="left" vertical="center" wrapText="1"/>
    </xf>
    <xf numFmtId="0" fontId="4" fillId="0" borderId="31" xfId="1" applyFont="1" applyBorder="1" applyAlignment="1">
      <alignment horizontal="left" vertical="center" wrapText="1"/>
    </xf>
    <xf numFmtId="0" fontId="4" fillId="0" borderId="32" xfId="1" applyFont="1" applyBorder="1" applyAlignment="1">
      <alignment horizontal="left" vertical="center" wrapText="1"/>
    </xf>
    <xf numFmtId="0" fontId="4" fillId="7" borderId="20" xfId="1" applyFont="1" applyFill="1" applyBorder="1" applyAlignment="1" applyProtection="1">
      <alignment horizontal="center" vertical="center" wrapText="1"/>
      <protection locked="0"/>
    </xf>
    <xf numFmtId="0" fontId="4" fillId="7" borderId="22" xfId="1" applyFont="1" applyFill="1" applyBorder="1" applyAlignment="1" applyProtection="1">
      <alignment horizontal="center" vertical="center" wrapText="1"/>
      <protection locked="0"/>
    </xf>
    <xf numFmtId="0" fontId="4" fillId="7" borderId="1" xfId="1" applyFont="1" applyFill="1" applyBorder="1" applyAlignment="1" applyProtection="1">
      <alignment horizontal="center" vertical="center" wrapText="1"/>
      <protection locked="0"/>
    </xf>
    <xf numFmtId="0" fontId="4" fillId="7" borderId="0" xfId="1" applyFont="1" applyFill="1" applyAlignment="1" applyProtection="1">
      <alignment horizontal="left" vertical="center" wrapText="1"/>
      <protection locked="0"/>
    </xf>
    <xf numFmtId="0" fontId="9" fillId="0" borderId="13" xfId="1" applyFont="1" applyBorder="1" applyAlignment="1">
      <alignment horizontal="left" vertical="center" wrapText="1"/>
    </xf>
    <xf numFmtId="0" fontId="9" fillId="0" borderId="41" xfId="1" applyFont="1" applyBorder="1" applyAlignment="1">
      <alignment horizontal="left" vertical="center" wrapText="1"/>
    </xf>
    <xf numFmtId="0" fontId="9" fillId="0" borderId="67" xfId="1" applyFont="1" applyBorder="1" applyAlignment="1">
      <alignment horizontal="left" vertical="center" wrapText="1"/>
    </xf>
    <xf numFmtId="0" fontId="9" fillId="0" borderId="42" xfId="1" applyFont="1" applyBorder="1" applyAlignment="1">
      <alignment horizontal="left" vertical="center" wrapText="1"/>
    </xf>
    <xf numFmtId="0" fontId="9" fillId="8" borderId="17" xfId="1" applyFont="1" applyFill="1" applyBorder="1" applyAlignment="1" applyProtection="1">
      <alignment horizontal="center" vertical="center" wrapText="1"/>
      <protection locked="0"/>
    </xf>
    <xf numFmtId="0" fontId="9" fillId="8" borderId="23" xfId="1" applyFont="1" applyFill="1" applyBorder="1" applyAlignment="1" applyProtection="1">
      <alignment horizontal="center" vertical="center" wrapText="1"/>
      <protection locked="0"/>
    </xf>
    <xf numFmtId="0" fontId="9" fillId="8" borderId="22" xfId="1" applyFont="1" applyFill="1" applyBorder="1" applyAlignment="1" applyProtection="1">
      <alignment horizontal="center" vertical="center" wrapText="1"/>
      <protection locked="0"/>
    </xf>
    <xf numFmtId="0" fontId="9" fillId="8" borderId="27" xfId="1" applyFont="1" applyFill="1" applyBorder="1" applyAlignment="1" applyProtection="1">
      <alignment horizontal="center" vertical="center" wrapText="1"/>
      <protection locked="0"/>
    </xf>
    <xf numFmtId="0" fontId="4" fillId="0" borderId="39" xfId="5" applyFont="1" applyBorder="1" applyAlignment="1">
      <alignment horizontal="left" vertical="center" wrapText="1"/>
    </xf>
    <xf numFmtId="0" fontId="4" fillId="0" borderId="32" xfId="5" applyFont="1" applyBorder="1" applyAlignment="1">
      <alignment horizontal="left" vertical="center" wrapText="1"/>
    </xf>
    <xf numFmtId="0" fontId="9" fillId="8" borderId="24" xfId="1" applyFont="1" applyFill="1" applyBorder="1" applyAlignment="1" applyProtection="1">
      <alignment horizontal="center" vertical="center" wrapText="1"/>
      <protection locked="0"/>
    </xf>
    <xf numFmtId="0" fontId="9" fillId="8" borderId="28" xfId="1" applyFont="1" applyFill="1" applyBorder="1" applyAlignment="1" applyProtection="1">
      <alignment horizontal="center" vertical="center" wrapText="1"/>
      <protection locked="0"/>
    </xf>
    <xf numFmtId="0" fontId="9" fillId="8" borderId="52" xfId="1" applyFont="1" applyFill="1" applyBorder="1" applyAlignment="1" applyProtection="1">
      <alignment horizontal="center" vertical="center" wrapText="1"/>
      <protection locked="0"/>
    </xf>
    <xf numFmtId="0" fontId="9" fillId="8" borderId="54" xfId="1" applyFont="1" applyFill="1" applyBorder="1" applyAlignment="1" applyProtection="1">
      <alignment horizontal="center" vertical="center" wrapText="1"/>
      <protection locked="0"/>
    </xf>
    <xf numFmtId="0" fontId="9" fillId="10" borderId="22" xfId="1" applyFont="1" applyFill="1" applyBorder="1" applyAlignment="1" applyProtection="1">
      <alignment horizontal="left" vertical="center" wrapText="1"/>
      <protection locked="0"/>
    </xf>
    <xf numFmtId="0" fontId="9" fillId="10" borderId="1" xfId="1" applyFont="1" applyFill="1" applyBorder="1" applyAlignment="1" applyProtection="1">
      <alignment horizontal="left" vertical="center" wrapText="1"/>
      <protection locked="0"/>
    </xf>
    <xf numFmtId="0" fontId="8" fillId="11" borderId="16" xfId="1" applyFont="1" applyFill="1" applyBorder="1" applyAlignment="1" applyProtection="1">
      <alignment horizontal="left" vertical="center" wrapText="1"/>
      <protection locked="0"/>
    </xf>
    <xf numFmtId="0" fontId="8" fillId="11" borderId="2" xfId="1" applyFont="1" applyFill="1" applyBorder="1" applyAlignment="1" applyProtection="1">
      <alignment horizontal="left" vertical="center" wrapText="1"/>
      <protection locked="0"/>
    </xf>
    <xf numFmtId="0" fontId="9" fillId="11" borderId="16" xfId="1" applyFont="1" applyFill="1" applyBorder="1" applyAlignment="1" applyProtection="1">
      <alignment horizontal="left" vertical="center" wrapText="1"/>
      <protection locked="0"/>
    </xf>
    <xf numFmtId="0" fontId="9" fillId="11" borderId="2" xfId="1" applyFont="1" applyFill="1" applyBorder="1" applyAlignment="1" applyProtection="1">
      <alignment horizontal="left" vertical="center" wrapText="1"/>
      <protection locked="0"/>
    </xf>
    <xf numFmtId="0" fontId="3" fillId="7" borderId="36" xfId="1" applyFont="1" applyFill="1" applyBorder="1" applyAlignment="1">
      <alignment horizontal="center" vertical="center" wrapText="1"/>
    </xf>
    <xf numFmtId="0" fontId="3" fillId="7" borderId="30" xfId="1" applyFont="1" applyFill="1" applyBorder="1" applyAlignment="1">
      <alignment horizontal="center" vertical="center" wrapText="1"/>
    </xf>
    <xf numFmtId="0" fontId="3" fillId="7" borderId="11" xfId="1" applyFont="1" applyFill="1" applyBorder="1" applyAlignment="1">
      <alignment horizontal="center" vertical="center" wrapText="1"/>
    </xf>
    <xf numFmtId="0" fontId="9" fillId="0" borderId="36" xfId="1" applyFont="1" applyBorder="1" applyAlignment="1" applyProtection="1">
      <alignment horizontal="center" vertical="center" wrapText="1"/>
      <protection locked="0"/>
    </xf>
    <xf numFmtId="0" fontId="9" fillId="0" borderId="11" xfId="1" applyFont="1" applyBorder="1" applyAlignment="1" applyProtection="1">
      <alignment horizontal="center" vertical="center" wrapText="1"/>
      <protection locked="0"/>
    </xf>
    <xf numFmtId="0" fontId="9" fillId="7" borderId="30" xfId="1" applyFont="1" applyFill="1" applyBorder="1" applyAlignment="1">
      <alignment horizontal="center" vertical="center" wrapText="1"/>
    </xf>
    <xf numFmtId="0" fontId="9" fillId="7" borderId="11" xfId="1" applyFont="1" applyFill="1" applyBorder="1" applyAlignment="1">
      <alignment horizontal="center" vertical="center" wrapText="1"/>
    </xf>
    <xf numFmtId="0" fontId="2" fillId="0" borderId="0" xfId="4" applyFont="1" applyAlignment="1">
      <alignment horizontal="center" vertical="center" wrapText="1"/>
    </xf>
    <xf numFmtId="14" fontId="1" fillId="2" borderId="3" xfId="0" applyNumberFormat="1" applyFont="1" applyFill="1" applyBorder="1" applyAlignment="1">
      <alignment horizontal="left" vertical="center"/>
    </xf>
    <xf numFmtId="0" fontId="1" fillId="2" borderId="4" xfId="0" applyFont="1" applyFill="1" applyBorder="1" applyAlignment="1">
      <alignment horizontal="left" vertical="center"/>
    </xf>
    <xf numFmtId="14" fontId="1" fillId="2" borderId="5" xfId="0" applyNumberFormat="1" applyFont="1" applyFill="1" applyBorder="1" applyAlignment="1">
      <alignment horizontal="left" vertical="center"/>
    </xf>
    <xf numFmtId="0" fontId="1" fillId="2" borderId="6" xfId="0" applyFont="1" applyFill="1" applyBorder="1" applyAlignment="1">
      <alignment horizontal="left" vertical="center"/>
    </xf>
  </cellXfs>
  <cellStyles count="7">
    <cellStyle name="Normal_商务会议及团队差旅报价表20070807" xfId="1" xr:uid="{00000000-0005-0000-0000-000031000000}"/>
    <cellStyle name="百分比 2" xfId="2" xr:uid="{00000000-0005-0000-0000-000032000000}"/>
    <cellStyle name="常规" xfId="0" builtinId="0"/>
    <cellStyle name="常规 2" xfId="3" xr:uid="{00000000-0005-0000-0000-000033000000}"/>
    <cellStyle name="常规_旅行社报价模板-国内项目v080225" xfId="4" xr:uid="{00000000-0005-0000-0000-000034000000}"/>
    <cellStyle name="常规_诺和诺德2008年第一季度会议预算080110-中青旅" xfId="5" xr:uid="{00000000-0005-0000-0000-000035000000}"/>
    <cellStyle name="千位分隔 2" xfId="6" xr:uid="{00000000-0005-0000-0000-00003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0</xdr:row>
      <xdr:rowOff>66675</xdr:rowOff>
    </xdr:from>
    <xdr:to>
      <xdr:col>1</xdr:col>
      <xdr:colOff>1133475</xdr:colOff>
      <xdr:row>2</xdr:row>
      <xdr:rowOff>104775</xdr:rowOff>
    </xdr:to>
    <xdr:pic>
      <xdr:nvPicPr>
        <xdr:cNvPr id="32054" name="图片 4">
          <a:extLst>
            <a:ext uri="{FF2B5EF4-FFF2-40B4-BE49-F238E27FC236}">
              <a16:creationId xmlns:a16="http://schemas.microsoft.com/office/drawing/2014/main" id="{00000000-0008-0000-0000-0000367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41070" y="66675"/>
          <a:ext cx="9144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165100</xdr:colOff>
      <xdr:row>0</xdr:row>
      <xdr:rowOff>101600</xdr:rowOff>
    </xdr:from>
    <xdr:to>
      <xdr:col>0</xdr:col>
      <xdr:colOff>641350</xdr:colOff>
      <xdr:row>0</xdr:row>
      <xdr:rowOff>425450</xdr:rowOff>
    </xdr:to>
    <xdr:pic>
      <xdr:nvPicPr>
        <xdr:cNvPr id="36883" name="图片 2">
          <a:extLst>
            <a:ext uri="{FF2B5EF4-FFF2-40B4-BE49-F238E27FC236}">
              <a16:creationId xmlns:a16="http://schemas.microsoft.com/office/drawing/2014/main" id="{00000000-0008-0000-0100-0000139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65100" y="101600"/>
          <a:ext cx="4762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100"/>
  <sheetViews>
    <sheetView showGridLines="0" tabSelected="1" zoomScale="70" zoomScaleNormal="70" zoomScaleSheetLayoutView="70" workbookViewId="0">
      <selection activeCell="D54" sqref="D54"/>
    </sheetView>
  </sheetViews>
  <sheetFormatPr baseColWidth="10" defaultColWidth="10.33203125" defaultRowHeight="14"/>
  <cols>
    <col min="1" max="1" width="10.33203125" style="35"/>
    <col min="2" max="2" width="32.33203125" style="35" customWidth="1"/>
    <col min="3" max="3" width="50.5" style="35" customWidth="1"/>
    <col min="4" max="4" width="65.33203125" style="35" customWidth="1"/>
    <col min="5" max="5" width="9.6640625" style="35" customWidth="1"/>
    <col min="6" max="6" width="12.83203125" style="35" customWidth="1"/>
    <col min="7" max="7" width="9.1640625" style="35" customWidth="1"/>
    <col min="8" max="8" width="29" style="35" customWidth="1"/>
    <col min="9" max="9" width="19.6640625" style="35" customWidth="1"/>
    <col min="10" max="10" width="22.6640625" style="35" customWidth="1"/>
    <col min="11" max="11" width="71.83203125" style="35" customWidth="1"/>
    <col min="12" max="12" width="34.83203125" style="35" customWidth="1"/>
    <col min="13" max="13" width="13.1640625" style="35" customWidth="1"/>
    <col min="14" max="14" width="37.1640625" style="35" customWidth="1"/>
    <col min="15" max="15" width="36.5" style="35" customWidth="1"/>
    <col min="16" max="19" width="10.33203125" style="35" customWidth="1"/>
    <col min="20" max="16384" width="10.33203125" style="35"/>
  </cols>
  <sheetData>
    <row r="1" spans="2:19" ht="18.75" customHeight="1">
      <c r="B1" s="230" t="s">
        <v>0</v>
      </c>
      <c r="C1" s="230"/>
      <c r="D1" s="230"/>
      <c r="E1" s="230"/>
      <c r="F1" s="230"/>
      <c r="G1" s="230"/>
      <c r="H1" s="230"/>
      <c r="I1" s="230"/>
      <c r="J1" s="230"/>
      <c r="K1" s="230"/>
      <c r="L1" s="230"/>
    </row>
    <row r="2" spans="2:19" ht="34.5" customHeight="1">
      <c r="B2" s="230"/>
      <c r="C2" s="230"/>
      <c r="D2" s="230"/>
      <c r="E2" s="230"/>
      <c r="F2" s="230"/>
      <c r="G2" s="230"/>
      <c r="H2" s="230"/>
      <c r="I2" s="230"/>
      <c r="J2" s="230"/>
      <c r="K2" s="230"/>
      <c r="L2" s="230"/>
    </row>
    <row r="3" spans="2:19" ht="19.5" customHeight="1">
      <c r="B3" s="231"/>
      <c r="C3" s="231"/>
      <c r="D3" s="231"/>
      <c r="E3" s="231"/>
      <c r="F3" s="231"/>
      <c r="G3" s="231"/>
      <c r="H3" s="231"/>
      <c r="I3" s="231"/>
      <c r="J3" s="231"/>
      <c r="K3" s="231"/>
      <c r="L3" s="231"/>
    </row>
    <row r="4" spans="2:19" ht="62" customHeight="1">
      <c r="B4" s="196" t="s">
        <v>1</v>
      </c>
      <c r="C4" s="197"/>
      <c r="D4" s="197"/>
      <c r="E4" s="197"/>
      <c r="F4" s="197"/>
      <c r="G4" s="197"/>
      <c r="H4" s="197"/>
      <c r="I4" s="197"/>
      <c r="J4" s="197"/>
      <c r="K4" s="197"/>
      <c r="L4" s="198"/>
    </row>
    <row r="5" spans="2:19" ht="28.5" customHeight="1">
      <c r="B5" s="36" t="s">
        <v>2</v>
      </c>
      <c r="C5" s="199" t="s">
        <v>3</v>
      </c>
      <c r="D5" s="199"/>
      <c r="E5" s="37"/>
      <c r="F5" s="200" t="s">
        <v>4</v>
      </c>
      <c r="G5" s="200"/>
      <c r="H5" s="39" t="s">
        <v>5</v>
      </c>
      <c r="I5" s="83"/>
      <c r="J5" s="38" t="s">
        <v>6</v>
      </c>
      <c r="K5" s="39" t="s">
        <v>7</v>
      </c>
      <c r="L5" s="84"/>
      <c r="N5" s="38" t="s">
        <v>4</v>
      </c>
      <c r="O5" s="38" t="s">
        <v>8</v>
      </c>
      <c r="P5" s="38" t="s">
        <v>9</v>
      </c>
      <c r="Q5" s="132"/>
      <c r="R5" s="133" t="s">
        <v>10</v>
      </c>
      <c r="S5" s="134" t="s">
        <v>11</v>
      </c>
    </row>
    <row r="6" spans="2:19" ht="27.75" customHeight="1">
      <c r="B6" s="40" t="s">
        <v>12</v>
      </c>
      <c r="C6" s="201" t="s">
        <v>181</v>
      </c>
      <c r="D6" s="202"/>
      <c r="E6" s="41"/>
      <c r="F6" s="200" t="s">
        <v>8</v>
      </c>
      <c r="G6" s="200"/>
      <c r="H6" s="39" t="s">
        <v>13</v>
      </c>
      <c r="I6" s="83"/>
      <c r="J6" s="38" t="s">
        <v>14</v>
      </c>
      <c r="K6" s="39" t="s">
        <v>15</v>
      </c>
      <c r="L6" s="85"/>
      <c r="N6" s="86" t="s">
        <v>16</v>
      </c>
      <c r="O6" s="86" t="s">
        <v>13</v>
      </c>
      <c r="P6" s="86" t="s">
        <v>17</v>
      </c>
      <c r="Q6" s="132"/>
      <c r="R6" s="132" t="s">
        <v>18</v>
      </c>
      <c r="S6" s="35">
        <v>320</v>
      </c>
    </row>
    <row r="7" spans="2:19" ht="31">
      <c r="B7" s="42" t="s">
        <v>19</v>
      </c>
      <c r="C7" s="202" t="s">
        <v>183</v>
      </c>
      <c r="D7" s="202"/>
      <c r="E7" s="43"/>
      <c r="F7" s="200" t="s">
        <v>9</v>
      </c>
      <c r="G7" s="200"/>
      <c r="H7" s="39" t="s">
        <v>17</v>
      </c>
      <c r="I7" s="87"/>
      <c r="J7" s="87"/>
      <c r="K7" s="87"/>
      <c r="L7" s="85"/>
      <c r="N7" s="86" t="s">
        <v>5</v>
      </c>
      <c r="O7" s="86" t="s">
        <v>20</v>
      </c>
      <c r="P7" s="86" t="s">
        <v>21</v>
      </c>
      <c r="Q7" s="132"/>
      <c r="R7" s="135" t="s">
        <v>22</v>
      </c>
      <c r="S7" s="35">
        <v>240</v>
      </c>
    </row>
    <row r="8" spans="2:19" ht="31">
      <c r="B8" s="42" t="s">
        <v>23</v>
      </c>
      <c r="C8" s="203" t="s">
        <v>24</v>
      </c>
      <c r="D8" s="202"/>
      <c r="E8" s="43"/>
      <c r="F8" s="200" t="s">
        <v>25</v>
      </c>
      <c r="G8" s="200"/>
      <c r="H8" s="39" t="s">
        <v>26</v>
      </c>
      <c r="I8" s="87"/>
      <c r="J8" s="87"/>
      <c r="K8" s="88"/>
      <c r="L8" s="85"/>
      <c r="N8" s="86"/>
      <c r="O8" s="86"/>
      <c r="P8" s="86" t="s">
        <v>27</v>
      </c>
      <c r="Q8" s="132"/>
      <c r="R8" s="132"/>
      <c r="S8" s="35">
        <v>200</v>
      </c>
    </row>
    <row r="9" spans="2:19" ht="34">
      <c r="B9" s="42" t="s">
        <v>28</v>
      </c>
      <c r="C9" s="202" t="s">
        <v>29</v>
      </c>
      <c r="D9" s="202"/>
      <c r="E9" s="43"/>
      <c r="F9" s="200" t="s">
        <v>30</v>
      </c>
      <c r="G9" s="200"/>
      <c r="H9" s="39" t="s">
        <v>31</v>
      </c>
      <c r="I9" s="87"/>
      <c r="J9" s="87"/>
      <c r="K9" s="88"/>
      <c r="L9" s="85"/>
      <c r="N9" s="86"/>
      <c r="O9" s="86"/>
      <c r="P9" s="86" t="s">
        <v>32</v>
      </c>
      <c r="Q9" s="132"/>
      <c r="R9" s="132"/>
      <c r="S9" s="35">
        <v>165</v>
      </c>
    </row>
    <row r="10" spans="2:19" ht="32">
      <c r="B10" s="42" t="s">
        <v>33</v>
      </c>
      <c r="C10" s="44">
        <v>150</v>
      </c>
      <c r="D10" s="45" t="s">
        <v>34</v>
      </c>
      <c r="E10" s="246">
        <v>30</v>
      </c>
      <c r="F10" s="246"/>
      <c r="G10" s="47" t="s">
        <v>35</v>
      </c>
      <c r="H10" s="45" t="s">
        <v>36</v>
      </c>
      <c r="I10" s="46">
        <f>C10+E10</f>
        <v>180</v>
      </c>
      <c r="J10" s="89" t="s">
        <v>37</v>
      </c>
      <c r="K10" s="90">
        <f>J93/I10</f>
        <v>785.60833333333301</v>
      </c>
      <c r="L10" s="85"/>
      <c r="N10" s="86"/>
      <c r="O10" s="86"/>
      <c r="P10" s="86" t="s">
        <v>38</v>
      </c>
      <c r="Q10" s="132"/>
      <c r="R10" s="132"/>
      <c r="S10" s="35">
        <v>160</v>
      </c>
    </row>
    <row r="11" spans="2:19" ht="16">
      <c r="B11" s="247"/>
      <c r="C11" s="248"/>
      <c r="D11" s="248"/>
      <c r="E11" s="248"/>
      <c r="F11" s="248"/>
      <c r="G11" s="248"/>
      <c r="H11" s="248"/>
      <c r="I11" s="248"/>
      <c r="J11" s="248"/>
      <c r="K11" s="91"/>
      <c r="L11" s="92"/>
      <c r="N11" s="86"/>
      <c r="O11" s="86"/>
      <c r="P11" s="86" t="s">
        <v>39</v>
      </c>
      <c r="Q11" s="132"/>
      <c r="R11" s="132"/>
      <c r="S11" s="35">
        <v>155</v>
      </c>
    </row>
    <row r="12" spans="2:19" ht="16">
      <c r="B12" s="254" t="s">
        <v>40</v>
      </c>
      <c r="C12" s="255"/>
      <c r="D12" s="260" t="s">
        <v>41</v>
      </c>
      <c r="E12" s="48" t="s">
        <v>42</v>
      </c>
      <c r="F12" s="49"/>
      <c r="G12" s="49"/>
      <c r="H12" s="50"/>
      <c r="I12" s="93" t="s">
        <v>43</v>
      </c>
      <c r="J12" s="94"/>
      <c r="K12" s="262" t="s">
        <v>44</v>
      </c>
      <c r="L12" s="228" t="s">
        <v>45</v>
      </c>
      <c r="S12" s="35">
        <v>150</v>
      </c>
    </row>
    <row r="13" spans="2:19" ht="31">
      <c r="B13" s="256"/>
      <c r="C13" s="257"/>
      <c r="D13" s="261"/>
      <c r="E13" s="51" t="s">
        <v>46</v>
      </c>
      <c r="F13" s="51" t="s">
        <v>47</v>
      </c>
      <c r="G13" s="51" t="s">
        <v>46</v>
      </c>
      <c r="H13" s="51" t="s">
        <v>47</v>
      </c>
      <c r="I13" s="95" t="s">
        <v>48</v>
      </c>
      <c r="J13" s="95" t="s">
        <v>49</v>
      </c>
      <c r="K13" s="263"/>
      <c r="L13" s="229"/>
    </row>
    <row r="14" spans="2:19" ht="22.5" hidden="1" customHeight="1">
      <c r="B14" s="233" t="s">
        <v>50</v>
      </c>
      <c r="C14" s="241" t="s">
        <v>51</v>
      </c>
      <c r="D14" s="52" t="s">
        <v>52</v>
      </c>
      <c r="E14" s="53"/>
      <c r="F14" s="54" t="s">
        <v>53</v>
      </c>
      <c r="G14" s="53"/>
      <c r="H14" s="54" t="s">
        <v>54</v>
      </c>
      <c r="I14" s="96"/>
      <c r="J14" s="97">
        <f>E14*G14*I14</f>
        <v>0</v>
      </c>
      <c r="K14" s="65"/>
      <c r="L14" s="98"/>
    </row>
    <row r="15" spans="2:19" ht="22.5" hidden="1" customHeight="1">
      <c r="B15" s="234"/>
      <c r="C15" s="242"/>
      <c r="D15" s="52" t="s">
        <v>55</v>
      </c>
      <c r="E15" s="53"/>
      <c r="F15" s="54" t="s">
        <v>53</v>
      </c>
      <c r="G15" s="53"/>
      <c r="H15" s="54" t="s">
        <v>54</v>
      </c>
      <c r="I15" s="96"/>
      <c r="J15" s="97">
        <f>E15*G15*I15</f>
        <v>0</v>
      </c>
      <c r="K15" s="99"/>
      <c r="L15" s="100"/>
    </row>
    <row r="16" spans="2:19" ht="22.5" hidden="1" customHeight="1">
      <c r="B16" s="234"/>
      <c r="C16" s="241" t="s">
        <v>56</v>
      </c>
      <c r="D16" s="55" t="s">
        <v>52</v>
      </c>
      <c r="E16" s="53"/>
      <c r="F16" s="54" t="s">
        <v>53</v>
      </c>
      <c r="G16" s="53"/>
      <c r="H16" s="54" t="s">
        <v>54</v>
      </c>
      <c r="I16" s="96"/>
      <c r="J16" s="97">
        <f>E16*G16*I16</f>
        <v>0</v>
      </c>
      <c r="K16" s="65"/>
      <c r="L16" s="100"/>
    </row>
    <row r="17" spans="2:12" ht="22.5" hidden="1" customHeight="1">
      <c r="B17" s="235"/>
      <c r="C17" s="242"/>
      <c r="D17" s="52" t="s">
        <v>55</v>
      </c>
      <c r="E17" s="56"/>
      <c r="F17" s="57" t="s">
        <v>53</v>
      </c>
      <c r="G17" s="56"/>
      <c r="H17" s="57" t="s">
        <v>54</v>
      </c>
      <c r="I17" s="96"/>
      <c r="J17" s="101">
        <f>E17*G17*I17</f>
        <v>0</v>
      </c>
      <c r="K17" s="60"/>
      <c r="L17" s="100"/>
    </row>
    <row r="18" spans="2:12" ht="22.5" hidden="1" customHeight="1">
      <c r="B18" s="204" t="s">
        <v>57</v>
      </c>
      <c r="C18" s="205"/>
      <c r="D18" s="58"/>
      <c r="E18" s="58"/>
      <c r="F18" s="58"/>
      <c r="G18" s="58"/>
      <c r="H18" s="58"/>
      <c r="I18" s="102"/>
      <c r="J18" s="103">
        <f>SUM(J14:J17)</f>
        <v>0</v>
      </c>
      <c r="K18" s="72"/>
      <c r="L18" s="104" t="s">
        <v>58</v>
      </c>
    </row>
    <row r="19" spans="2:12" s="33" customFormat="1" ht="22.5" hidden="1" customHeight="1">
      <c r="B19" s="236" t="s">
        <v>59</v>
      </c>
      <c r="C19" s="59" t="s">
        <v>60</v>
      </c>
      <c r="D19" s="60" t="s">
        <v>61</v>
      </c>
      <c r="E19" s="61"/>
      <c r="F19" s="61" t="s">
        <v>62</v>
      </c>
      <c r="G19" s="61"/>
      <c r="H19" s="61" t="s">
        <v>63</v>
      </c>
      <c r="I19" s="105"/>
      <c r="J19" s="106">
        <f t="shared" ref="J19:J24" si="0">E19*G19*I19</f>
        <v>0</v>
      </c>
      <c r="K19" s="60"/>
      <c r="L19" s="107"/>
    </row>
    <row r="20" spans="2:12" s="33" customFormat="1" ht="22.5" hidden="1" customHeight="1">
      <c r="B20" s="237"/>
      <c r="C20" s="243" t="s">
        <v>64</v>
      </c>
      <c r="D20" s="62" t="s">
        <v>61</v>
      </c>
      <c r="E20" s="63"/>
      <c r="F20" s="63" t="s">
        <v>62</v>
      </c>
      <c r="G20" s="63"/>
      <c r="H20" s="63" t="s">
        <v>65</v>
      </c>
      <c r="I20" s="108"/>
      <c r="J20" s="109">
        <f t="shared" si="0"/>
        <v>0</v>
      </c>
      <c r="K20" s="60"/>
      <c r="L20" s="107"/>
    </row>
    <row r="21" spans="2:12" s="33" customFormat="1" ht="22.5" hidden="1" customHeight="1">
      <c r="B21" s="237"/>
      <c r="C21" s="244"/>
      <c r="D21" s="62" t="s">
        <v>61</v>
      </c>
      <c r="E21" s="63"/>
      <c r="F21" s="63" t="s">
        <v>62</v>
      </c>
      <c r="G21" s="63"/>
      <c r="H21" s="63" t="s">
        <v>65</v>
      </c>
      <c r="I21" s="108"/>
      <c r="J21" s="109">
        <f t="shared" si="0"/>
        <v>0</v>
      </c>
      <c r="K21" s="60"/>
      <c r="L21" s="107"/>
    </row>
    <row r="22" spans="2:12" s="33" customFormat="1" ht="22.5" hidden="1" customHeight="1">
      <c r="B22" s="237"/>
      <c r="C22" s="244"/>
      <c r="D22" s="62" t="s">
        <v>61</v>
      </c>
      <c r="E22" s="63"/>
      <c r="F22" s="63" t="s">
        <v>62</v>
      </c>
      <c r="G22" s="63"/>
      <c r="H22" s="63" t="s">
        <v>65</v>
      </c>
      <c r="I22" s="108"/>
      <c r="J22" s="109">
        <f t="shared" si="0"/>
        <v>0</v>
      </c>
      <c r="K22" s="60"/>
      <c r="L22" s="107"/>
    </row>
    <row r="23" spans="2:12" s="33" customFormat="1" ht="22.5" hidden="1" customHeight="1">
      <c r="B23" s="237"/>
      <c r="C23" s="244"/>
      <c r="D23" s="62" t="s">
        <v>61</v>
      </c>
      <c r="E23" s="63"/>
      <c r="F23" s="63" t="s">
        <v>62</v>
      </c>
      <c r="G23" s="63"/>
      <c r="H23" s="63" t="s">
        <v>63</v>
      </c>
      <c r="I23" s="108"/>
      <c r="J23" s="109">
        <f t="shared" si="0"/>
        <v>0</v>
      </c>
      <c r="K23" s="60"/>
      <c r="L23" s="107"/>
    </row>
    <row r="24" spans="2:12" s="33" customFormat="1" ht="22.5" hidden="1" customHeight="1">
      <c r="B24" s="237"/>
      <c r="C24" s="244"/>
      <c r="D24" s="62" t="s">
        <v>61</v>
      </c>
      <c r="E24" s="63"/>
      <c r="F24" s="63" t="s">
        <v>62</v>
      </c>
      <c r="G24" s="63"/>
      <c r="H24" s="63" t="s">
        <v>63</v>
      </c>
      <c r="I24" s="108"/>
      <c r="J24" s="109">
        <f t="shared" si="0"/>
        <v>0</v>
      </c>
      <c r="K24" s="60"/>
      <c r="L24" s="107"/>
    </row>
    <row r="25" spans="2:12" s="33" customFormat="1" ht="22.5" hidden="1" customHeight="1">
      <c r="B25" s="237"/>
      <c r="C25" s="244"/>
      <c r="D25" s="62" t="s">
        <v>61</v>
      </c>
      <c r="E25" s="63"/>
      <c r="F25" s="63" t="s">
        <v>62</v>
      </c>
      <c r="G25" s="63"/>
      <c r="H25" s="63" t="s">
        <v>63</v>
      </c>
      <c r="I25" s="108"/>
      <c r="J25" s="109">
        <f t="shared" ref="J25:J31" si="1">E25*G25*I25</f>
        <v>0</v>
      </c>
      <c r="K25" s="60"/>
      <c r="L25" s="107"/>
    </row>
    <row r="26" spans="2:12" s="33" customFormat="1" ht="22.5" hidden="1" customHeight="1">
      <c r="B26" s="237"/>
      <c r="C26" s="245"/>
      <c r="D26" s="62" t="s">
        <v>61</v>
      </c>
      <c r="E26" s="63"/>
      <c r="F26" s="63" t="s">
        <v>62</v>
      </c>
      <c r="G26" s="63"/>
      <c r="H26" s="63" t="s">
        <v>63</v>
      </c>
      <c r="I26" s="108"/>
      <c r="J26" s="109">
        <f t="shared" si="1"/>
        <v>0</v>
      </c>
      <c r="K26" s="60"/>
      <c r="L26" s="107"/>
    </row>
    <row r="27" spans="2:12" s="33" customFormat="1" ht="22.5" hidden="1" customHeight="1">
      <c r="B27" s="237"/>
      <c r="C27" s="64" t="s">
        <v>66</v>
      </c>
      <c r="D27" s="65" t="s">
        <v>61</v>
      </c>
      <c r="E27" s="63"/>
      <c r="F27" s="63" t="s">
        <v>62</v>
      </c>
      <c r="G27" s="63"/>
      <c r="H27" s="66" t="s">
        <v>63</v>
      </c>
      <c r="I27" s="108"/>
      <c r="J27" s="110">
        <f t="shared" si="1"/>
        <v>0</v>
      </c>
      <c r="K27" s="65"/>
      <c r="L27" s="111"/>
    </row>
    <row r="28" spans="2:12" s="33" customFormat="1" ht="22.5" hidden="1" customHeight="1">
      <c r="B28" s="237"/>
      <c r="C28" s="67" t="s">
        <v>67</v>
      </c>
      <c r="D28" s="68" t="s">
        <v>68</v>
      </c>
      <c r="E28" s="63"/>
      <c r="F28" s="63" t="s">
        <v>62</v>
      </c>
      <c r="G28" s="63"/>
      <c r="H28" s="63" t="s">
        <v>63</v>
      </c>
      <c r="I28" s="108"/>
      <c r="J28" s="109">
        <f t="shared" si="1"/>
        <v>0</v>
      </c>
      <c r="K28" s="112"/>
      <c r="L28" s="107"/>
    </row>
    <row r="29" spans="2:12" s="33" customFormat="1" ht="22.5" hidden="1" customHeight="1">
      <c r="B29" s="237"/>
      <c r="C29" s="67" t="s">
        <v>69</v>
      </c>
      <c r="D29" s="68" t="s">
        <v>70</v>
      </c>
      <c r="E29" s="63"/>
      <c r="F29" s="63" t="s">
        <v>62</v>
      </c>
      <c r="G29" s="63"/>
      <c r="H29" s="63" t="s">
        <v>63</v>
      </c>
      <c r="I29" s="108"/>
      <c r="J29" s="109">
        <f t="shared" si="1"/>
        <v>0</v>
      </c>
      <c r="K29" s="112"/>
      <c r="L29" s="107"/>
    </row>
    <row r="30" spans="2:12" s="33" customFormat="1" ht="22.5" hidden="1" customHeight="1">
      <c r="B30" s="237"/>
      <c r="C30" s="67" t="s">
        <v>71</v>
      </c>
      <c r="D30" s="68"/>
      <c r="E30" s="63"/>
      <c r="F30" s="63" t="s">
        <v>62</v>
      </c>
      <c r="G30" s="63"/>
      <c r="H30" s="63" t="s">
        <v>63</v>
      </c>
      <c r="I30" s="108"/>
      <c r="J30" s="109">
        <f t="shared" si="1"/>
        <v>0</v>
      </c>
      <c r="K30" s="60"/>
      <c r="L30" s="107"/>
    </row>
    <row r="31" spans="2:12" s="33" customFormat="1" ht="22.5" hidden="1" customHeight="1">
      <c r="B31" s="238"/>
      <c r="C31" s="67" t="s">
        <v>72</v>
      </c>
      <c r="D31" s="69" t="s">
        <v>73</v>
      </c>
      <c r="E31" s="63"/>
      <c r="F31" s="54" t="s">
        <v>74</v>
      </c>
      <c r="G31" s="63"/>
      <c r="H31" s="70" t="s">
        <v>75</v>
      </c>
      <c r="I31" s="108"/>
      <c r="J31" s="109">
        <f t="shared" si="1"/>
        <v>0</v>
      </c>
      <c r="K31" s="60"/>
      <c r="L31" s="107"/>
    </row>
    <row r="32" spans="2:12" ht="22.5" hidden="1" customHeight="1">
      <c r="B32" s="204" t="s">
        <v>76</v>
      </c>
      <c r="C32" s="205"/>
      <c r="D32" s="58"/>
      <c r="E32" s="58"/>
      <c r="F32" s="58"/>
      <c r="G32" s="58"/>
      <c r="H32" s="58"/>
      <c r="I32" s="102"/>
      <c r="J32" s="103">
        <f>SUM(J19:J31)</f>
        <v>0</v>
      </c>
      <c r="K32" s="72"/>
      <c r="L32" s="104" t="s">
        <v>58</v>
      </c>
    </row>
    <row r="33" spans="2:12" ht="22.5" hidden="1" customHeight="1">
      <c r="B33" s="233" t="s">
        <v>77</v>
      </c>
      <c r="C33" s="209" t="s">
        <v>78</v>
      </c>
      <c r="D33" s="52" t="s">
        <v>79</v>
      </c>
      <c r="E33" s="53"/>
      <c r="F33" s="53" t="s">
        <v>80</v>
      </c>
      <c r="G33" s="53"/>
      <c r="H33" s="53" t="s">
        <v>81</v>
      </c>
      <c r="I33" s="96"/>
      <c r="J33" s="97">
        <f t="shared" ref="J33:J46" si="2">E33*G33*I33</f>
        <v>0</v>
      </c>
      <c r="K33" s="99"/>
      <c r="L33" s="100"/>
    </row>
    <row r="34" spans="2:12" ht="22.5" hidden="1" customHeight="1">
      <c r="B34" s="233"/>
      <c r="C34" s="209"/>
      <c r="D34" s="55" t="s">
        <v>82</v>
      </c>
      <c r="E34" s="53"/>
      <c r="F34" s="53" t="s">
        <v>80</v>
      </c>
      <c r="G34" s="53"/>
      <c r="H34" s="53" t="s">
        <v>81</v>
      </c>
      <c r="I34" s="96"/>
      <c r="J34" s="97">
        <f t="shared" si="2"/>
        <v>0</v>
      </c>
      <c r="K34" s="99"/>
      <c r="L34" s="100"/>
    </row>
    <row r="35" spans="2:12" ht="22.5" hidden="1" customHeight="1">
      <c r="B35" s="234"/>
      <c r="C35" s="210"/>
      <c r="D35" s="55" t="s">
        <v>83</v>
      </c>
      <c r="E35" s="53"/>
      <c r="F35" s="56" t="s">
        <v>80</v>
      </c>
      <c r="G35" s="53"/>
      <c r="H35" s="56" t="s">
        <v>75</v>
      </c>
      <c r="I35" s="96"/>
      <c r="J35" s="97">
        <f t="shared" si="2"/>
        <v>0</v>
      </c>
      <c r="K35" s="99"/>
      <c r="L35" s="100"/>
    </row>
    <row r="36" spans="2:12" ht="22.5" hidden="1" customHeight="1">
      <c r="B36" s="234"/>
      <c r="C36" s="208" t="s">
        <v>84</v>
      </c>
      <c r="D36" s="55" t="s">
        <v>79</v>
      </c>
      <c r="E36" s="53"/>
      <c r="F36" s="53" t="s">
        <v>80</v>
      </c>
      <c r="G36" s="53"/>
      <c r="H36" s="53" t="s">
        <v>81</v>
      </c>
      <c r="I36" s="96"/>
      <c r="J36" s="101">
        <f t="shared" si="2"/>
        <v>0</v>
      </c>
      <c r="K36" s="99"/>
      <c r="L36" s="100"/>
    </row>
    <row r="37" spans="2:12" ht="22.5" hidden="1" customHeight="1">
      <c r="B37" s="234"/>
      <c r="C37" s="209"/>
      <c r="D37" s="55" t="s">
        <v>82</v>
      </c>
      <c r="E37" s="53"/>
      <c r="F37" s="53" t="s">
        <v>80</v>
      </c>
      <c r="G37" s="53"/>
      <c r="H37" s="53" t="s">
        <v>81</v>
      </c>
      <c r="I37" s="96"/>
      <c r="J37" s="101">
        <f t="shared" si="2"/>
        <v>0</v>
      </c>
      <c r="K37" s="99"/>
      <c r="L37" s="100"/>
    </row>
    <row r="38" spans="2:12" ht="22.5" hidden="1" customHeight="1">
      <c r="B38" s="234"/>
      <c r="C38" s="210"/>
      <c r="D38" s="55" t="s">
        <v>83</v>
      </c>
      <c r="E38" s="53"/>
      <c r="F38" s="56" t="s">
        <v>80</v>
      </c>
      <c r="G38" s="53"/>
      <c r="H38" s="56" t="s">
        <v>75</v>
      </c>
      <c r="I38" s="96"/>
      <c r="J38" s="101">
        <f t="shared" si="2"/>
        <v>0</v>
      </c>
      <c r="K38" s="99"/>
      <c r="L38" s="100"/>
    </row>
    <row r="39" spans="2:12" ht="22.5" hidden="1" customHeight="1">
      <c r="B39" s="234"/>
      <c r="C39" s="208" t="s">
        <v>85</v>
      </c>
      <c r="D39" s="55" t="s">
        <v>79</v>
      </c>
      <c r="E39" s="53"/>
      <c r="F39" s="53" t="s">
        <v>80</v>
      </c>
      <c r="G39" s="53"/>
      <c r="H39" s="53" t="s">
        <v>81</v>
      </c>
      <c r="I39" s="96"/>
      <c r="J39" s="101">
        <f t="shared" si="2"/>
        <v>0</v>
      </c>
      <c r="K39" s="99"/>
      <c r="L39" s="100"/>
    </row>
    <row r="40" spans="2:12" ht="22.5" hidden="1" customHeight="1">
      <c r="B40" s="234"/>
      <c r="C40" s="209"/>
      <c r="D40" s="55" t="s">
        <v>82</v>
      </c>
      <c r="E40" s="53"/>
      <c r="F40" s="53" t="s">
        <v>80</v>
      </c>
      <c r="G40" s="53"/>
      <c r="H40" s="53" t="s">
        <v>81</v>
      </c>
      <c r="I40" s="96"/>
      <c r="J40" s="101">
        <f t="shared" si="2"/>
        <v>0</v>
      </c>
      <c r="K40" s="99"/>
      <c r="L40" s="100"/>
    </row>
    <row r="41" spans="2:12" ht="22.5" hidden="1" customHeight="1">
      <c r="B41" s="234"/>
      <c r="C41" s="210"/>
      <c r="D41" s="55" t="s">
        <v>83</v>
      </c>
      <c r="E41" s="53"/>
      <c r="F41" s="56" t="s">
        <v>80</v>
      </c>
      <c r="G41" s="53"/>
      <c r="H41" s="56" t="s">
        <v>75</v>
      </c>
      <c r="I41" s="96"/>
      <c r="J41" s="101">
        <f t="shared" si="2"/>
        <v>0</v>
      </c>
      <c r="K41" s="99"/>
      <c r="L41" s="100"/>
    </row>
    <row r="42" spans="2:12" ht="22.5" hidden="1" customHeight="1">
      <c r="B42" s="234"/>
      <c r="C42" s="211" t="s">
        <v>86</v>
      </c>
      <c r="D42" s="55" t="s">
        <v>79</v>
      </c>
      <c r="E42" s="53"/>
      <c r="F42" s="53" t="s">
        <v>80</v>
      </c>
      <c r="G42" s="53"/>
      <c r="H42" s="53" t="s">
        <v>81</v>
      </c>
      <c r="I42" s="96"/>
      <c r="J42" s="101">
        <f t="shared" si="2"/>
        <v>0</v>
      </c>
      <c r="K42" s="99"/>
      <c r="L42" s="100"/>
    </row>
    <row r="43" spans="2:12" ht="22.5" hidden="1" customHeight="1">
      <c r="B43" s="234"/>
      <c r="C43" s="212"/>
      <c r="D43" s="55" t="s">
        <v>82</v>
      </c>
      <c r="E43" s="53"/>
      <c r="F43" s="53" t="s">
        <v>80</v>
      </c>
      <c r="G43" s="53"/>
      <c r="H43" s="53" t="s">
        <v>81</v>
      </c>
      <c r="I43" s="96"/>
      <c r="J43" s="101">
        <f t="shared" si="2"/>
        <v>0</v>
      </c>
      <c r="K43" s="99"/>
      <c r="L43" s="100"/>
    </row>
    <row r="44" spans="2:12" ht="22.5" hidden="1" customHeight="1">
      <c r="B44" s="234"/>
      <c r="C44" s="212"/>
      <c r="D44" s="55" t="s">
        <v>83</v>
      </c>
      <c r="E44" s="53"/>
      <c r="F44" s="56" t="s">
        <v>80</v>
      </c>
      <c r="G44" s="53"/>
      <c r="H44" s="56" t="s">
        <v>75</v>
      </c>
      <c r="I44" s="96"/>
      <c r="J44" s="101">
        <f t="shared" si="2"/>
        <v>0</v>
      </c>
      <c r="K44" s="99"/>
      <c r="L44" s="100"/>
    </row>
    <row r="45" spans="2:12" ht="22.5" hidden="1" customHeight="1">
      <c r="B45" s="234"/>
      <c r="C45" s="211" t="s">
        <v>72</v>
      </c>
      <c r="D45" s="55" t="s">
        <v>87</v>
      </c>
      <c r="E45" s="53"/>
      <c r="F45" s="56" t="s">
        <v>80</v>
      </c>
      <c r="G45" s="53"/>
      <c r="H45" s="56" t="s">
        <v>75</v>
      </c>
      <c r="I45" s="96"/>
      <c r="J45" s="101">
        <f t="shared" si="2"/>
        <v>0</v>
      </c>
      <c r="K45" s="99"/>
      <c r="L45" s="100"/>
    </row>
    <row r="46" spans="2:12" ht="22.5" hidden="1" customHeight="1">
      <c r="B46" s="234"/>
      <c r="C46" s="213"/>
      <c r="D46" s="55" t="s">
        <v>73</v>
      </c>
      <c r="E46" s="53"/>
      <c r="F46" s="56" t="s">
        <v>80</v>
      </c>
      <c r="G46" s="53"/>
      <c r="H46" s="56" t="s">
        <v>75</v>
      </c>
      <c r="I46" s="96"/>
      <c r="J46" s="101">
        <f t="shared" si="2"/>
        <v>0</v>
      </c>
      <c r="K46" s="99"/>
      <c r="L46" s="100"/>
    </row>
    <row r="47" spans="2:12" ht="22.5" hidden="1" customHeight="1">
      <c r="B47" s="206" t="s">
        <v>88</v>
      </c>
      <c r="C47" s="207"/>
      <c r="D47" s="207"/>
      <c r="E47" s="71"/>
      <c r="F47" s="71"/>
      <c r="G47" s="71"/>
      <c r="H47" s="71"/>
      <c r="I47" s="113"/>
      <c r="J47" s="114">
        <f>SUM(J33:J46)</f>
        <v>0</v>
      </c>
      <c r="K47" s="72"/>
      <c r="L47" s="104" t="s">
        <v>58</v>
      </c>
    </row>
    <row r="48" spans="2:12" ht="22.5" customHeight="1">
      <c r="B48" s="233" t="s">
        <v>89</v>
      </c>
      <c r="C48" s="209" t="s">
        <v>90</v>
      </c>
      <c r="D48" s="52" t="s">
        <v>79</v>
      </c>
      <c r="E48" s="53"/>
      <c r="F48" s="53" t="s">
        <v>80</v>
      </c>
      <c r="G48" s="53"/>
      <c r="H48" s="53" t="s">
        <v>81</v>
      </c>
      <c r="I48" s="96"/>
      <c r="J48" s="97">
        <f t="shared" ref="J48:J54" si="3">E48*G48*I48</f>
        <v>0</v>
      </c>
      <c r="K48" s="99"/>
      <c r="L48" s="100"/>
    </row>
    <row r="49" spans="2:12" ht="22.5" customHeight="1">
      <c r="B49" s="234"/>
      <c r="C49" s="210"/>
      <c r="D49" s="55" t="s">
        <v>82</v>
      </c>
      <c r="E49" s="56">
        <v>10</v>
      </c>
      <c r="F49" s="56" t="s">
        <v>80</v>
      </c>
      <c r="G49" s="56">
        <v>1</v>
      </c>
      <c r="H49" s="56" t="s">
        <v>81</v>
      </c>
      <c r="I49" s="115">
        <v>300</v>
      </c>
      <c r="J49" s="101">
        <f t="shared" si="3"/>
        <v>3000</v>
      </c>
      <c r="K49" s="116"/>
      <c r="L49" s="100"/>
    </row>
    <row r="50" spans="2:12" s="33" customFormat="1" ht="22.5" hidden="1" customHeight="1">
      <c r="B50" s="234"/>
      <c r="C50" s="208" t="s">
        <v>84</v>
      </c>
      <c r="D50" s="55" t="s">
        <v>79</v>
      </c>
      <c r="E50" s="56"/>
      <c r="F50" s="56" t="s">
        <v>80</v>
      </c>
      <c r="G50" s="56"/>
      <c r="H50" s="56" t="s">
        <v>81</v>
      </c>
      <c r="I50" s="115"/>
      <c r="J50" s="101">
        <f t="shared" si="3"/>
        <v>0</v>
      </c>
      <c r="K50" s="116"/>
      <c r="L50" s="107"/>
    </row>
    <row r="51" spans="2:12" s="33" customFormat="1" ht="22.5" hidden="1" customHeight="1">
      <c r="B51" s="234"/>
      <c r="C51" s="210"/>
      <c r="D51" s="55" t="s">
        <v>82</v>
      </c>
      <c r="E51" s="56"/>
      <c r="F51" s="56" t="s">
        <v>80</v>
      </c>
      <c r="G51" s="56"/>
      <c r="H51" s="56" t="s">
        <v>81</v>
      </c>
      <c r="I51" s="115"/>
      <c r="J51" s="101">
        <f t="shared" si="3"/>
        <v>0</v>
      </c>
      <c r="K51" s="116"/>
      <c r="L51" s="107"/>
    </row>
    <row r="52" spans="2:12" s="33" customFormat="1" ht="22.5" customHeight="1">
      <c r="B52" s="206" t="s">
        <v>91</v>
      </c>
      <c r="C52" s="207"/>
      <c r="D52" s="221"/>
      <c r="E52" s="72"/>
      <c r="F52" s="72"/>
      <c r="G52" s="72"/>
      <c r="H52" s="72"/>
      <c r="I52" s="72"/>
      <c r="J52" s="114">
        <f>SUM(J48:J51)</f>
        <v>3000</v>
      </c>
      <c r="K52" s="72"/>
      <c r="L52" s="104" t="s">
        <v>92</v>
      </c>
    </row>
    <row r="53" spans="2:12" s="33" customFormat="1" ht="22.5" customHeight="1">
      <c r="B53" s="239" t="s">
        <v>93</v>
      </c>
      <c r="C53" s="232" t="s">
        <v>94</v>
      </c>
      <c r="D53" s="73" t="s">
        <v>95</v>
      </c>
      <c r="E53" s="66">
        <v>60</v>
      </c>
      <c r="F53" s="66" t="s">
        <v>96</v>
      </c>
      <c r="G53" s="66">
        <v>2</v>
      </c>
      <c r="H53" s="74" t="s">
        <v>97</v>
      </c>
      <c r="I53" s="117">
        <v>330</v>
      </c>
      <c r="J53" s="101">
        <f t="shared" si="3"/>
        <v>39600</v>
      </c>
      <c r="K53" s="118"/>
      <c r="L53" s="119"/>
    </row>
    <row r="54" spans="2:12" s="33" customFormat="1" ht="22.5" customHeight="1">
      <c r="B54" s="239"/>
      <c r="C54" s="232"/>
      <c r="D54" s="73" t="s">
        <v>98</v>
      </c>
      <c r="E54" s="66">
        <v>6</v>
      </c>
      <c r="F54" s="63" t="s">
        <v>96</v>
      </c>
      <c r="G54" s="63">
        <v>2</v>
      </c>
      <c r="H54" s="74" t="s">
        <v>97</v>
      </c>
      <c r="I54" s="108">
        <v>400</v>
      </c>
      <c r="J54" s="101">
        <f t="shared" si="3"/>
        <v>4800</v>
      </c>
      <c r="K54" s="120"/>
      <c r="L54" s="107"/>
    </row>
    <row r="55" spans="2:12" s="33" customFormat="1" ht="22.5" hidden="1" customHeight="1">
      <c r="B55" s="239"/>
      <c r="C55" s="232"/>
      <c r="D55" s="73"/>
      <c r="E55" s="66"/>
      <c r="F55" s="63" t="s">
        <v>96</v>
      </c>
      <c r="G55" s="63"/>
      <c r="H55" s="74" t="s">
        <v>97</v>
      </c>
      <c r="I55" s="108"/>
      <c r="J55" s="121">
        <f t="shared" ref="J55:J64" si="4">E55*G55*I55</f>
        <v>0</v>
      </c>
      <c r="K55" s="120"/>
      <c r="L55" s="107"/>
    </row>
    <row r="56" spans="2:12" s="33" customFormat="1" ht="22.5" hidden="1" customHeight="1">
      <c r="B56" s="239"/>
      <c r="C56" s="232"/>
      <c r="D56" s="73"/>
      <c r="E56" s="66"/>
      <c r="F56" s="63" t="s">
        <v>96</v>
      </c>
      <c r="G56" s="63"/>
      <c r="H56" s="74" t="s">
        <v>97</v>
      </c>
      <c r="I56" s="108"/>
      <c r="J56" s="121">
        <f t="shared" si="4"/>
        <v>0</v>
      </c>
      <c r="K56" s="120"/>
      <c r="L56" s="107"/>
    </row>
    <row r="57" spans="2:12" s="33" customFormat="1" ht="22.5" hidden="1" customHeight="1">
      <c r="B57" s="239"/>
      <c r="C57" s="232"/>
      <c r="D57" s="75"/>
      <c r="E57" s="66"/>
      <c r="F57" s="76" t="s">
        <v>96</v>
      </c>
      <c r="G57" s="63"/>
      <c r="H57" s="74" t="s">
        <v>97</v>
      </c>
      <c r="I57" s="108"/>
      <c r="J57" s="122">
        <f t="shared" si="4"/>
        <v>0</v>
      </c>
      <c r="K57" s="123"/>
      <c r="L57" s="124"/>
    </row>
    <row r="58" spans="2:12" s="33" customFormat="1" ht="22.5" customHeight="1">
      <c r="B58" s="239"/>
      <c r="C58" s="243" t="s">
        <v>99</v>
      </c>
      <c r="D58" s="68" t="s">
        <v>100</v>
      </c>
      <c r="E58" s="66">
        <v>1</v>
      </c>
      <c r="F58" s="63" t="s">
        <v>96</v>
      </c>
      <c r="G58" s="63">
        <v>1</v>
      </c>
      <c r="H58" s="77" t="s">
        <v>101</v>
      </c>
      <c r="I58" s="108">
        <v>1100</v>
      </c>
      <c r="J58" s="121">
        <f t="shared" si="4"/>
        <v>1100</v>
      </c>
      <c r="K58" s="125" t="s">
        <v>102</v>
      </c>
      <c r="L58" s="107"/>
    </row>
    <row r="59" spans="2:12" s="33" customFormat="1" ht="22.5" hidden="1" customHeight="1">
      <c r="B59" s="239"/>
      <c r="C59" s="244"/>
      <c r="D59" s="73"/>
      <c r="E59" s="66"/>
      <c r="F59" s="63" t="s">
        <v>96</v>
      </c>
      <c r="G59" s="63"/>
      <c r="H59" s="77" t="s">
        <v>101</v>
      </c>
      <c r="I59" s="108"/>
      <c r="J59" s="121">
        <f t="shared" si="4"/>
        <v>0</v>
      </c>
      <c r="K59" s="126"/>
      <c r="L59" s="107"/>
    </row>
    <row r="60" spans="2:12" s="33" customFormat="1" ht="22.5" hidden="1" customHeight="1">
      <c r="B60" s="239"/>
      <c r="C60" s="245"/>
      <c r="D60" s="68"/>
      <c r="E60" s="66"/>
      <c r="F60" s="63" t="s">
        <v>96</v>
      </c>
      <c r="G60" s="63"/>
      <c r="H60" s="77" t="s">
        <v>101</v>
      </c>
      <c r="I60" s="108"/>
      <c r="J60" s="121">
        <f t="shared" si="4"/>
        <v>0</v>
      </c>
      <c r="K60" s="126"/>
      <c r="L60" s="127"/>
    </row>
    <row r="61" spans="2:12" s="33" customFormat="1" ht="22.5" hidden="1" customHeight="1">
      <c r="B61" s="240"/>
      <c r="C61" s="244" t="s">
        <v>103</v>
      </c>
      <c r="D61" s="73"/>
      <c r="E61" s="66"/>
      <c r="F61" s="79" t="s">
        <v>96</v>
      </c>
      <c r="G61" s="63"/>
      <c r="H61" s="74" t="s">
        <v>104</v>
      </c>
      <c r="I61" s="108"/>
      <c r="J61" s="128">
        <f t="shared" si="4"/>
        <v>0</v>
      </c>
      <c r="K61" s="129"/>
      <c r="L61" s="111"/>
    </row>
    <row r="62" spans="2:12" s="33" customFormat="1" ht="22.5" hidden="1" customHeight="1">
      <c r="B62" s="78"/>
      <c r="C62" s="244"/>
      <c r="D62" s="68"/>
      <c r="E62" s="66"/>
      <c r="F62" s="80" t="s">
        <v>96</v>
      </c>
      <c r="G62" s="63"/>
      <c r="H62" s="74" t="s">
        <v>104</v>
      </c>
      <c r="I62" s="108"/>
      <c r="J62" s="121">
        <f t="shared" si="4"/>
        <v>0</v>
      </c>
      <c r="K62" s="126"/>
      <c r="L62" s="130"/>
    </row>
    <row r="63" spans="2:12" s="33" customFormat="1" ht="22.5" hidden="1" customHeight="1">
      <c r="B63" s="78"/>
      <c r="C63" s="245"/>
      <c r="D63" s="68"/>
      <c r="E63" s="66"/>
      <c r="F63" s="80" t="s">
        <v>96</v>
      </c>
      <c r="G63" s="63"/>
      <c r="H63" s="77" t="s">
        <v>104</v>
      </c>
      <c r="I63" s="108"/>
      <c r="J63" s="121">
        <f t="shared" si="4"/>
        <v>0</v>
      </c>
      <c r="K63" s="126"/>
      <c r="L63" s="130"/>
    </row>
    <row r="64" spans="2:12" s="33" customFormat="1" ht="22.5" customHeight="1">
      <c r="B64" s="78"/>
      <c r="C64" s="81" t="s">
        <v>105</v>
      </c>
      <c r="D64" s="82" t="s">
        <v>106</v>
      </c>
      <c r="E64" s="66">
        <v>70</v>
      </c>
      <c r="F64" s="80" t="s">
        <v>96</v>
      </c>
      <c r="G64" s="63">
        <v>2</v>
      </c>
      <c r="H64" s="74" t="s">
        <v>97</v>
      </c>
      <c r="I64" s="108">
        <v>330</v>
      </c>
      <c r="J64" s="128">
        <f t="shared" si="4"/>
        <v>46200</v>
      </c>
      <c r="K64" s="129"/>
      <c r="L64" s="131"/>
    </row>
    <row r="65" spans="2:12" s="33" customFormat="1" ht="22.5" customHeight="1">
      <c r="B65" s="206" t="s">
        <v>107</v>
      </c>
      <c r="C65" s="207"/>
      <c r="D65" s="207"/>
      <c r="E65" s="71"/>
      <c r="F65" s="71"/>
      <c r="G65" s="71"/>
      <c r="H65" s="71"/>
      <c r="I65" s="113"/>
      <c r="J65" s="158">
        <f>SUM(J53:J64)</f>
        <v>91700</v>
      </c>
      <c r="K65" s="159"/>
      <c r="L65" s="104" t="s">
        <v>92</v>
      </c>
    </row>
    <row r="66" spans="2:12" s="33" customFormat="1" ht="22.5" hidden="1" customHeight="1">
      <c r="B66" s="270" t="s">
        <v>108</v>
      </c>
      <c r="C66" s="69" t="s">
        <v>109</v>
      </c>
      <c r="D66" s="73" t="s">
        <v>110</v>
      </c>
      <c r="E66" s="66"/>
      <c r="F66" s="66" t="s">
        <v>80</v>
      </c>
      <c r="G66" s="66"/>
      <c r="H66" s="74" t="s">
        <v>75</v>
      </c>
      <c r="I66" s="160"/>
      <c r="J66" s="110">
        <f t="shared" ref="J66:J72" si="5">E66*G66*I66</f>
        <v>0</v>
      </c>
      <c r="K66" s="161"/>
      <c r="L66" s="162"/>
    </row>
    <row r="67" spans="2:12" ht="22.5" hidden="1" customHeight="1">
      <c r="B67" s="271"/>
      <c r="C67" s="69" t="s">
        <v>111</v>
      </c>
      <c r="D67" s="68" t="s">
        <v>110</v>
      </c>
      <c r="E67" s="66"/>
      <c r="F67" s="63" t="s">
        <v>80</v>
      </c>
      <c r="G67" s="63"/>
      <c r="H67" s="77" t="s">
        <v>75</v>
      </c>
      <c r="I67" s="163"/>
      <c r="J67" s="109">
        <f>E71*G67*I67</f>
        <v>0</v>
      </c>
      <c r="K67" s="164"/>
      <c r="L67" s="100"/>
    </row>
    <row r="68" spans="2:12" ht="22.5" hidden="1" customHeight="1">
      <c r="B68" s="271"/>
      <c r="C68" s="69" t="s">
        <v>112</v>
      </c>
      <c r="D68" s="136" t="s">
        <v>110</v>
      </c>
      <c r="E68" s="66"/>
      <c r="F68" s="63" t="s">
        <v>80</v>
      </c>
      <c r="G68" s="63"/>
      <c r="H68" s="77" t="s">
        <v>75</v>
      </c>
      <c r="I68" s="163"/>
      <c r="J68" s="109">
        <f t="shared" si="5"/>
        <v>0</v>
      </c>
      <c r="K68" s="165"/>
      <c r="L68" s="100"/>
    </row>
    <row r="69" spans="2:12" ht="22.5" hidden="1" customHeight="1">
      <c r="B69" s="271"/>
      <c r="C69" s="69" t="s">
        <v>113</v>
      </c>
      <c r="D69" s="136"/>
      <c r="E69" s="66"/>
      <c r="F69" s="57" t="s">
        <v>74</v>
      </c>
      <c r="G69" s="63"/>
      <c r="H69" s="77" t="s">
        <v>75</v>
      </c>
      <c r="I69" s="163"/>
      <c r="J69" s="109">
        <f t="shared" si="5"/>
        <v>0</v>
      </c>
      <c r="K69" s="165"/>
      <c r="L69" s="100"/>
    </row>
    <row r="70" spans="2:12" ht="22.5" hidden="1" customHeight="1">
      <c r="B70" s="271"/>
      <c r="C70" s="69" t="s">
        <v>114</v>
      </c>
      <c r="D70" s="69"/>
      <c r="E70" s="66"/>
      <c r="F70" s="57" t="s">
        <v>74</v>
      </c>
      <c r="G70" s="63"/>
      <c r="H70" s="77" t="s">
        <v>75</v>
      </c>
      <c r="I70" s="163"/>
      <c r="J70" s="109">
        <f t="shared" si="5"/>
        <v>0</v>
      </c>
      <c r="K70" s="165"/>
      <c r="L70" s="100"/>
    </row>
    <row r="71" spans="2:12" ht="22.5" hidden="1" customHeight="1">
      <c r="B71" s="271"/>
      <c r="C71" s="69" t="s">
        <v>115</v>
      </c>
      <c r="D71" s="69" t="s">
        <v>110</v>
      </c>
      <c r="E71" s="66"/>
      <c r="F71" s="63" t="s">
        <v>80</v>
      </c>
      <c r="G71" s="63"/>
      <c r="H71" s="77" t="s">
        <v>75</v>
      </c>
      <c r="I71" s="163"/>
      <c r="J71" s="109">
        <f t="shared" si="5"/>
        <v>0</v>
      </c>
      <c r="K71" s="166"/>
      <c r="L71" s="167"/>
    </row>
    <row r="72" spans="2:12" ht="22.5" hidden="1" customHeight="1">
      <c r="B72" s="272"/>
      <c r="C72" s="69" t="s">
        <v>105</v>
      </c>
      <c r="D72" s="69" t="s">
        <v>110</v>
      </c>
      <c r="E72" s="66"/>
      <c r="F72" s="57" t="s">
        <v>74</v>
      </c>
      <c r="G72" s="63"/>
      <c r="H72" s="77" t="s">
        <v>75</v>
      </c>
      <c r="I72" s="163"/>
      <c r="J72" s="109">
        <f t="shared" si="5"/>
        <v>0</v>
      </c>
      <c r="K72" s="166"/>
      <c r="L72" s="167"/>
    </row>
    <row r="73" spans="2:12" ht="22.5" hidden="1" customHeight="1">
      <c r="B73" s="137" t="s">
        <v>116</v>
      </c>
      <c r="C73" s="71"/>
      <c r="D73" s="71"/>
      <c r="E73" s="138"/>
      <c r="F73" s="71"/>
      <c r="G73" s="138"/>
      <c r="H73" s="138"/>
      <c r="I73" s="113"/>
      <c r="J73" s="158">
        <f>SUM(J66:J72)</f>
        <v>0</v>
      </c>
      <c r="K73" s="159"/>
      <c r="L73" s="104" t="s">
        <v>92</v>
      </c>
    </row>
    <row r="74" spans="2:12" ht="22.5" hidden="1" customHeight="1">
      <c r="B74" s="273" t="s">
        <v>117</v>
      </c>
      <c r="C74" s="222" t="s">
        <v>118</v>
      </c>
      <c r="D74" s="223"/>
      <c r="E74" s="66"/>
      <c r="F74" s="53" t="s">
        <v>80</v>
      </c>
      <c r="G74" s="139"/>
      <c r="H74" s="139" t="s">
        <v>119</v>
      </c>
      <c r="I74" s="168"/>
      <c r="J74" s="169">
        <f>E74*G74*I74</f>
        <v>0</v>
      </c>
      <c r="K74" s="65"/>
      <c r="L74" s="100"/>
    </row>
    <row r="75" spans="2:12" ht="22.5" hidden="1" customHeight="1">
      <c r="B75" s="274"/>
      <c r="C75" s="224" t="s">
        <v>120</v>
      </c>
      <c r="D75" s="225"/>
      <c r="E75" s="63"/>
      <c r="F75" s="56" t="s">
        <v>80</v>
      </c>
      <c r="G75" s="140"/>
      <c r="H75" s="140" t="s">
        <v>121</v>
      </c>
      <c r="I75" s="170"/>
      <c r="J75" s="171">
        <f>E75*G75*I75</f>
        <v>0</v>
      </c>
      <c r="K75" s="60"/>
      <c r="L75" s="100"/>
    </row>
    <row r="76" spans="2:12" ht="22.5" hidden="1" customHeight="1">
      <c r="B76" s="226" t="s">
        <v>122</v>
      </c>
      <c r="C76" s="227"/>
      <c r="D76" s="71"/>
      <c r="E76" s="138"/>
      <c r="F76" s="138"/>
      <c r="G76" s="138"/>
      <c r="H76" s="138"/>
      <c r="I76" s="172"/>
      <c r="J76" s="114">
        <f>SUM(J74:J75)</f>
        <v>0</v>
      </c>
      <c r="K76" s="159"/>
      <c r="L76" s="104" t="s">
        <v>92</v>
      </c>
    </row>
    <row r="77" spans="2:12" s="33" customFormat="1" ht="43" customHeight="1">
      <c r="B77" s="275" t="s">
        <v>123</v>
      </c>
      <c r="C77" s="141" t="s">
        <v>124</v>
      </c>
      <c r="D77" s="73" t="s">
        <v>125</v>
      </c>
      <c r="E77" s="66">
        <v>150</v>
      </c>
      <c r="F77" s="66" t="s">
        <v>80</v>
      </c>
      <c r="G77" s="66">
        <v>1</v>
      </c>
      <c r="H77" s="74" t="s">
        <v>75</v>
      </c>
      <c r="I77" s="160">
        <v>15</v>
      </c>
      <c r="J77" s="110">
        <f t="shared" ref="J77:J82" si="6">E77*G77*I77</f>
        <v>2250</v>
      </c>
      <c r="K77" s="173" t="s">
        <v>126</v>
      </c>
      <c r="L77" s="162"/>
    </row>
    <row r="78" spans="2:12" ht="22.5" hidden="1" customHeight="1">
      <c r="B78" s="275"/>
      <c r="C78" s="142" t="s">
        <v>127</v>
      </c>
      <c r="D78" s="68"/>
      <c r="E78" s="63"/>
      <c r="F78" s="63" t="s">
        <v>80</v>
      </c>
      <c r="G78" s="63"/>
      <c r="H78" s="77" t="s">
        <v>128</v>
      </c>
      <c r="I78" s="163"/>
      <c r="J78" s="109">
        <f t="shared" si="6"/>
        <v>0</v>
      </c>
      <c r="K78" s="174"/>
      <c r="L78" s="100"/>
    </row>
    <row r="79" spans="2:12" ht="22.5" hidden="1" customHeight="1">
      <c r="B79" s="275"/>
      <c r="C79" s="143" t="s">
        <v>87</v>
      </c>
      <c r="D79" s="136"/>
      <c r="E79" s="63"/>
      <c r="F79" s="63" t="s">
        <v>80</v>
      </c>
      <c r="G79" s="63"/>
      <c r="H79" s="77" t="s">
        <v>75</v>
      </c>
      <c r="I79" s="163"/>
      <c r="J79" s="109">
        <f t="shared" si="6"/>
        <v>0</v>
      </c>
      <c r="K79" s="165"/>
      <c r="L79" s="100"/>
    </row>
    <row r="80" spans="2:12" ht="22.5" customHeight="1">
      <c r="B80" s="275"/>
      <c r="C80" s="143" t="s">
        <v>129</v>
      </c>
      <c r="D80" s="136"/>
      <c r="E80" s="63">
        <v>4</v>
      </c>
      <c r="F80" s="54" t="s">
        <v>62</v>
      </c>
      <c r="G80" s="63">
        <v>1</v>
      </c>
      <c r="H80" s="70" t="s">
        <v>75</v>
      </c>
      <c r="I80" s="163">
        <v>60</v>
      </c>
      <c r="J80" s="109">
        <f t="shared" si="6"/>
        <v>240</v>
      </c>
      <c r="K80" s="175"/>
      <c r="L80" s="100"/>
    </row>
    <row r="81" spans="2:12" ht="22.5" customHeight="1">
      <c r="B81" s="275"/>
      <c r="C81" s="258" t="s">
        <v>130</v>
      </c>
      <c r="D81" s="69" t="s">
        <v>131</v>
      </c>
      <c r="E81" s="63">
        <v>20</v>
      </c>
      <c r="F81" s="57" t="s">
        <v>74</v>
      </c>
      <c r="G81" s="63">
        <v>1</v>
      </c>
      <c r="H81" s="77" t="s">
        <v>75</v>
      </c>
      <c r="I81" s="163">
        <v>2</v>
      </c>
      <c r="J81" s="109">
        <f t="shared" si="6"/>
        <v>40</v>
      </c>
      <c r="K81" s="165"/>
      <c r="L81" s="100"/>
    </row>
    <row r="82" spans="2:12" ht="22.5" customHeight="1">
      <c r="B82" s="276"/>
      <c r="C82" s="259"/>
      <c r="D82" s="69" t="s">
        <v>132</v>
      </c>
      <c r="E82" s="63">
        <v>160</v>
      </c>
      <c r="F82" s="57" t="s">
        <v>74</v>
      </c>
      <c r="G82" s="63">
        <v>1</v>
      </c>
      <c r="H82" s="77" t="s">
        <v>75</v>
      </c>
      <c r="I82" s="163">
        <v>1</v>
      </c>
      <c r="J82" s="109">
        <f t="shared" si="6"/>
        <v>160</v>
      </c>
      <c r="K82" s="165"/>
      <c r="L82" s="100"/>
    </row>
    <row r="83" spans="2:12" ht="22.5" customHeight="1">
      <c r="B83" s="144" t="s">
        <v>133</v>
      </c>
      <c r="C83" s="71"/>
      <c r="D83" s="71"/>
      <c r="E83" s="71"/>
      <c r="F83" s="71"/>
      <c r="G83" s="71"/>
      <c r="H83" s="71"/>
      <c r="I83" s="113"/>
      <c r="J83" s="158">
        <f>SUM(J77:J82)</f>
        <v>2690</v>
      </c>
      <c r="K83" s="159"/>
      <c r="L83" s="104" t="s">
        <v>92</v>
      </c>
    </row>
    <row r="84" spans="2:12" ht="22.5" customHeight="1">
      <c r="B84" s="215" t="s">
        <v>134</v>
      </c>
      <c r="C84" s="216"/>
      <c r="D84" s="217"/>
      <c r="E84" s="145">
        <v>9</v>
      </c>
      <c r="F84" s="146" t="s">
        <v>80</v>
      </c>
      <c r="G84" s="147">
        <v>1</v>
      </c>
      <c r="H84" s="147" t="s">
        <v>63</v>
      </c>
      <c r="I84" s="176">
        <v>400</v>
      </c>
      <c r="J84" s="177">
        <f t="shared" ref="J84:J89" si="7">E84*G84*I84</f>
        <v>3600</v>
      </c>
      <c r="K84" s="178" t="s">
        <v>135</v>
      </c>
      <c r="L84" s="104" t="s">
        <v>92</v>
      </c>
    </row>
    <row r="85" spans="2:12" ht="22.5" hidden="1" customHeight="1">
      <c r="B85" s="204" t="s">
        <v>136</v>
      </c>
      <c r="C85" s="205"/>
      <c r="D85" s="214"/>
      <c r="E85" s="148"/>
      <c r="F85" s="149" t="s">
        <v>80</v>
      </c>
      <c r="G85" s="150"/>
      <c r="H85" s="150" t="s">
        <v>63</v>
      </c>
      <c r="I85" s="176"/>
      <c r="J85" s="179">
        <f t="shared" si="7"/>
        <v>0</v>
      </c>
      <c r="K85" s="180"/>
      <c r="L85" s="104" t="s">
        <v>92</v>
      </c>
    </row>
    <row r="86" spans="2:12" ht="22.5" hidden="1" customHeight="1">
      <c r="B86" s="215" t="s">
        <v>137</v>
      </c>
      <c r="C86" s="216"/>
      <c r="D86" s="217"/>
      <c r="E86" s="145"/>
      <c r="F86" s="145" t="s">
        <v>80</v>
      </c>
      <c r="G86" s="145"/>
      <c r="H86" s="151" t="s">
        <v>75</v>
      </c>
      <c r="I86" s="176"/>
      <c r="J86" s="177">
        <f t="shared" si="7"/>
        <v>0</v>
      </c>
      <c r="K86" s="178"/>
      <c r="L86" s="104" t="s">
        <v>92</v>
      </c>
    </row>
    <row r="87" spans="2:12" ht="22.5" customHeight="1">
      <c r="B87" s="250" t="s">
        <v>138</v>
      </c>
      <c r="C87" s="251"/>
      <c r="D87" s="129" t="s">
        <v>139</v>
      </c>
      <c r="E87" s="66">
        <v>2</v>
      </c>
      <c r="F87" s="53" t="s">
        <v>80</v>
      </c>
      <c r="G87" s="66">
        <v>2</v>
      </c>
      <c r="H87" s="152" t="s">
        <v>140</v>
      </c>
      <c r="I87" s="117">
        <v>350</v>
      </c>
      <c r="J87" s="169">
        <f t="shared" si="7"/>
        <v>1400</v>
      </c>
      <c r="K87" s="65" t="s">
        <v>141</v>
      </c>
      <c r="L87" s="98"/>
    </row>
    <row r="88" spans="2:12" ht="22.5" customHeight="1">
      <c r="B88" s="250"/>
      <c r="C88" s="251"/>
      <c r="D88" s="125" t="s">
        <v>142</v>
      </c>
      <c r="E88" s="63">
        <v>1</v>
      </c>
      <c r="F88" s="63" t="s">
        <v>53</v>
      </c>
      <c r="G88" s="63">
        <v>2</v>
      </c>
      <c r="H88" s="77" t="s">
        <v>143</v>
      </c>
      <c r="I88" s="108">
        <v>800</v>
      </c>
      <c r="J88" s="171">
        <f t="shared" si="7"/>
        <v>1600</v>
      </c>
      <c r="K88" s="60" t="s">
        <v>182</v>
      </c>
      <c r="L88" s="100"/>
    </row>
    <row r="89" spans="2:12" ht="22.5" customHeight="1">
      <c r="B89" s="252"/>
      <c r="C89" s="253"/>
      <c r="D89" s="126" t="s">
        <v>144</v>
      </c>
      <c r="E89" s="63">
        <v>2</v>
      </c>
      <c r="F89" s="56" t="s">
        <v>80</v>
      </c>
      <c r="G89" s="63">
        <v>3</v>
      </c>
      <c r="H89" s="140" t="s">
        <v>63</v>
      </c>
      <c r="I89" s="108">
        <v>400</v>
      </c>
      <c r="J89" s="171">
        <f t="shared" si="7"/>
        <v>2400</v>
      </c>
      <c r="K89" s="60"/>
      <c r="L89" s="100"/>
    </row>
    <row r="90" spans="2:12" ht="22.5" customHeight="1">
      <c r="B90" s="206" t="s">
        <v>145</v>
      </c>
      <c r="C90" s="207"/>
      <c r="D90" s="153"/>
      <c r="E90" s="154"/>
      <c r="F90" s="154"/>
      <c r="G90" s="154"/>
      <c r="H90" s="154"/>
      <c r="I90" s="181"/>
      <c r="J90" s="114">
        <f>SUM(J87:J89)</f>
        <v>5400</v>
      </c>
      <c r="K90" s="72"/>
      <c r="L90" s="104" t="s">
        <v>92</v>
      </c>
    </row>
    <row r="91" spans="2:12" ht="45">
      <c r="B91" s="218" t="s">
        <v>146</v>
      </c>
      <c r="C91" s="219"/>
      <c r="D91" s="219"/>
      <c r="E91" s="219"/>
      <c r="F91" s="219"/>
      <c r="G91" s="219"/>
      <c r="H91" s="219"/>
      <c r="I91" s="220"/>
      <c r="J91" s="182">
        <f>(J90+J86+J85+J84+J83+J76+J73+J65+J52+J47+J32+J18)*5%</f>
        <v>5319.5</v>
      </c>
      <c r="K91" s="183" t="s">
        <v>147</v>
      </c>
      <c r="L91" s="104" t="s">
        <v>92</v>
      </c>
    </row>
    <row r="92" spans="2:12" ht="94.5" customHeight="1">
      <c r="B92" s="215" t="s">
        <v>148</v>
      </c>
      <c r="C92" s="216"/>
      <c r="D92" s="216"/>
      <c r="E92" s="216"/>
      <c r="F92" s="216"/>
      <c r="G92" s="216"/>
      <c r="H92" s="217"/>
      <c r="I92" s="184">
        <v>165</v>
      </c>
      <c r="J92" s="177">
        <f>I92*I10</f>
        <v>29700</v>
      </c>
      <c r="K92" s="185" t="s">
        <v>149</v>
      </c>
      <c r="L92" s="104" t="s">
        <v>92</v>
      </c>
    </row>
    <row r="93" spans="2:12" ht="37.5" customHeight="1">
      <c r="B93" s="264" t="s">
        <v>150</v>
      </c>
      <c r="C93" s="265"/>
      <c r="D93" s="155"/>
      <c r="E93" s="155"/>
      <c r="F93" s="155"/>
      <c r="G93" s="155"/>
      <c r="H93" s="155"/>
      <c r="I93" s="186"/>
      <c r="J93" s="187">
        <f>J92+J91+J90+J86+J85+J84+J83+J76+J73+J65+J52+J47+J32+J18</f>
        <v>141409.5</v>
      </c>
      <c r="K93" s="188"/>
      <c r="L93" s="189"/>
    </row>
    <row r="94" spans="2:12" s="34" customFormat="1" ht="37.5" customHeight="1">
      <c r="B94" s="266" t="s">
        <v>151</v>
      </c>
      <c r="C94" s="267"/>
      <c r="D94" s="156"/>
      <c r="E94" s="156"/>
      <c r="F94" s="156"/>
      <c r="G94" s="156"/>
      <c r="H94" s="156"/>
      <c r="I94" s="156"/>
      <c r="J94" s="190">
        <f>SUMIF(L:L,"旅行社 Travel agency",J:J)</f>
        <v>141409.5</v>
      </c>
      <c r="K94" s="191" t="s">
        <v>152</v>
      </c>
      <c r="L94" s="192"/>
    </row>
    <row r="95" spans="2:12" ht="37.5" customHeight="1">
      <c r="B95" s="268" t="s">
        <v>153</v>
      </c>
      <c r="C95" s="269"/>
      <c r="D95" s="269"/>
      <c r="E95" s="157"/>
      <c r="F95" s="157"/>
      <c r="G95" s="157"/>
      <c r="H95" s="157"/>
      <c r="I95" s="157"/>
      <c r="J95" s="193">
        <f>SUMIF(L:L,"直付 Direct payment",J:J)</f>
        <v>0</v>
      </c>
      <c r="K95" s="194"/>
      <c r="L95" s="195"/>
    </row>
    <row r="96" spans="2:12">
      <c r="B96" s="249"/>
      <c r="C96" s="249"/>
      <c r="D96" s="249"/>
      <c r="E96" s="249"/>
      <c r="F96" s="249"/>
      <c r="G96" s="249"/>
      <c r="H96" s="249"/>
      <c r="I96" s="249"/>
      <c r="J96" s="249"/>
      <c r="K96" s="249"/>
    </row>
    <row r="97" spans="2:11">
      <c r="B97" s="249"/>
      <c r="C97" s="249"/>
      <c r="D97" s="249"/>
      <c r="E97" s="249"/>
      <c r="F97" s="249"/>
      <c r="G97" s="249"/>
      <c r="H97" s="249"/>
      <c r="I97" s="249"/>
      <c r="J97" s="249"/>
      <c r="K97" s="249"/>
    </row>
    <row r="98" spans="2:11">
      <c r="B98" s="249"/>
      <c r="C98" s="249"/>
      <c r="D98" s="249"/>
      <c r="E98" s="249"/>
      <c r="F98" s="249"/>
      <c r="G98" s="249"/>
      <c r="H98" s="249"/>
      <c r="I98" s="249"/>
      <c r="J98" s="249"/>
      <c r="K98" s="249"/>
    </row>
    <row r="99" spans="2:11">
      <c r="B99" s="33"/>
      <c r="C99" s="33"/>
      <c r="D99" s="33"/>
      <c r="E99" s="33"/>
      <c r="F99" s="33"/>
      <c r="G99" s="33"/>
      <c r="H99" s="33"/>
      <c r="I99" s="33"/>
      <c r="J99" s="33"/>
      <c r="K99" s="33"/>
    </row>
    <row r="100" spans="2:11">
      <c r="B100" s="33"/>
      <c r="C100" s="33"/>
      <c r="D100" s="33"/>
      <c r="E100" s="33"/>
      <c r="F100" s="33"/>
      <c r="G100" s="33"/>
      <c r="H100" s="33"/>
      <c r="I100" s="33"/>
      <c r="J100" s="33"/>
      <c r="K100" s="33"/>
    </row>
  </sheetData>
  <sheetProtection insertRows="0" insertHyperlinks="0" autoFilter="0"/>
  <mergeCells count="59">
    <mergeCell ref="B96:K98"/>
    <mergeCell ref="B87:C89"/>
    <mergeCell ref="B12:C13"/>
    <mergeCell ref="C81:C82"/>
    <mergeCell ref="D12:D13"/>
    <mergeCell ref="K12:K13"/>
    <mergeCell ref="C58:C60"/>
    <mergeCell ref="C61:C63"/>
    <mergeCell ref="B92:H92"/>
    <mergeCell ref="B93:C93"/>
    <mergeCell ref="B94:C94"/>
    <mergeCell ref="B95:D95"/>
    <mergeCell ref="B66:B72"/>
    <mergeCell ref="B74:B75"/>
    <mergeCell ref="B77:B82"/>
    <mergeCell ref="B84:D84"/>
    <mergeCell ref="L12:L13"/>
    <mergeCell ref="B1:L3"/>
    <mergeCell ref="C48:C49"/>
    <mergeCell ref="C50:C51"/>
    <mergeCell ref="C53:C57"/>
    <mergeCell ref="B14:B17"/>
    <mergeCell ref="B19:B31"/>
    <mergeCell ref="B33:B46"/>
    <mergeCell ref="B48:B51"/>
    <mergeCell ref="B53:B61"/>
    <mergeCell ref="C14:C15"/>
    <mergeCell ref="C16:C17"/>
    <mergeCell ref="C20:C26"/>
    <mergeCell ref="C33:C35"/>
    <mergeCell ref="E10:F10"/>
    <mergeCell ref="B11:J11"/>
    <mergeCell ref="B85:D85"/>
    <mergeCell ref="B86:D86"/>
    <mergeCell ref="B90:C90"/>
    <mergeCell ref="B91:I91"/>
    <mergeCell ref="B52:D52"/>
    <mergeCell ref="B65:D65"/>
    <mergeCell ref="C74:D74"/>
    <mergeCell ref="C75:D75"/>
    <mergeCell ref="B76:C76"/>
    <mergeCell ref="B18:C18"/>
    <mergeCell ref="B32:C32"/>
    <mergeCell ref="B47:D47"/>
    <mergeCell ref="C36:C38"/>
    <mergeCell ref="C39:C41"/>
    <mergeCell ref="C42:C44"/>
    <mergeCell ref="C45:C46"/>
    <mergeCell ref="C7:D7"/>
    <mergeCell ref="F7:G7"/>
    <mergeCell ref="C8:D8"/>
    <mergeCell ref="F8:G8"/>
    <mergeCell ref="C9:D9"/>
    <mergeCell ref="F9:G9"/>
    <mergeCell ref="B4:L4"/>
    <mergeCell ref="C5:D5"/>
    <mergeCell ref="F5:G5"/>
    <mergeCell ref="C6:D6"/>
    <mergeCell ref="F6:G6"/>
  </mergeCells>
  <phoneticPr fontId="37" type="noConversion"/>
  <dataValidations count="10">
    <dataValidation type="list" allowBlank="1" showInputMessage="1" showErrorMessage="1" sqref="H5 G6:G9" xr:uid="{00000000-0002-0000-0000-000000000000}">
      <formula1>$N$6:$N$8</formula1>
    </dataValidation>
    <dataValidation type="list" allowBlank="1" showInputMessage="1" showErrorMessage="1" sqref="H6" xr:uid="{00000000-0002-0000-0000-000001000000}">
      <formula1>$O$6:$O$8</formula1>
    </dataValidation>
    <dataValidation type="list" allowBlank="1" showInputMessage="1" showErrorMessage="1" sqref="H7" xr:uid="{00000000-0002-0000-0000-000002000000}">
      <formula1>$P$6:$P$12</formula1>
    </dataValidation>
    <dataValidation type="list" allowBlank="1" showInputMessage="1" showErrorMessage="1" sqref="L18 L32 L47 L52 L65 L73 L76 L83:L86 L90:L92" xr:uid="{00000000-0002-0000-0000-000003000000}">
      <formula1>$R$6:$R$8</formula1>
    </dataValidation>
    <dataValidation type="list" allowBlank="1" showInputMessage="1" showErrorMessage="1" sqref="L64" xr:uid="{00000000-0002-0000-0000-000004000000}">
      <formula1>$O$16:$O$18</formula1>
    </dataValidation>
    <dataValidation type="list" allowBlank="1" showInputMessage="1" showErrorMessage="1" sqref="I92" xr:uid="{00000000-0002-0000-0000-000005000000}">
      <formula1>$S$6:$S$13</formula1>
    </dataValidation>
    <dataValidation type="list" allowBlank="1" showInputMessage="1" showErrorMessage="1" sqref="D53:D63" xr:uid="{00000000-0002-0000-0000-000006000000}">
      <formula1>"普通轿车5座 5 Seats,商务车7座 7 Seats,中巴车33座以下 33 Seats,大巴车45座以下 45 Seats"</formula1>
    </dataValidation>
    <dataValidation type="list" allowBlank="1" showInputMessage="1" showErrorMessage="1" sqref="H53:H64" xr:uid="{00000000-0002-0000-0000-000007000000}">
      <formula1>"单程 one way,半日包车 Half day charter,全天包车 Full day charter"</formula1>
    </dataValidation>
    <dataValidation type="list" allowBlank="1" showInputMessage="1" showErrorMessage="1" sqref="L5:L11 L14:L17 L19:L31 L33:L46 L48:L51 L53:L63 L77:L82 L87:L89 L93:L65537" xr:uid="{00000000-0002-0000-0000-000008000000}">
      <formula1>$O$15:$O$17</formula1>
    </dataValidation>
    <dataValidation type="list" allowBlank="1" showInputMessage="1" showErrorMessage="1" sqref="L66:L72 L74:L75" xr:uid="{00000000-0002-0000-0000-000009000000}">
      <formula1>$O$16:$O$23</formula1>
    </dataValidation>
  </dataValidations>
  <pageMargins left="0.68" right="0.56000000000000005" top="0.54" bottom="0.19" header="0.26" footer="0.3"/>
  <pageSetup paperSize="9" scale="19" orientation="portrait"/>
  <headerFooter alignWithMargins="0"/>
  <ignoredErrors>
    <ignoredError sqref="J84:J86" formula="1" unlockedFormula="1"/>
    <ignoredError sqref="J42 J16 J46"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
  <sheetViews>
    <sheetView showGridLines="0" workbookViewId="0">
      <selection activeCell="F24" sqref="F24"/>
    </sheetView>
  </sheetViews>
  <sheetFormatPr baseColWidth="10" defaultColWidth="9.1640625" defaultRowHeight="13"/>
  <cols>
    <col min="1" max="1" width="40.1640625" style="1" customWidth="1"/>
    <col min="2" max="2" width="47" style="2" customWidth="1"/>
    <col min="3" max="16384" width="9.1640625" style="2"/>
  </cols>
  <sheetData>
    <row r="1" spans="1:3" ht="66.75" customHeight="1">
      <c r="A1" s="277" t="s">
        <v>154</v>
      </c>
      <c r="B1" s="277"/>
    </row>
    <row r="2" spans="1:3" ht="14">
      <c r="A2" s="3" t="s">
        <v>155</v>
      </c>
      <c r="B2" s="4" t="str">
        <f>'Conference Quotation'!C5</f>
        <v>康辉集团北京国际会议展览有限公司(SAP:1328304)</v>
      </c>
      <c r="C2" s="5"/>
    </row>
    <row r="3" spans="1:3" ht="14">
      <c r="A3" s="3" t="s">
        <v>156</v>
      </c>
      <c r="B3" s="6" t="str">
        <f>'Conference Quotation'!C6</f>
        <v>马洁13810086995</v>
      </c>
      <c r="C3" s="7"/>
    </row>
    <row r="4" spans="1:3" ht="14">
      <c r="A4" s="3" t="s">
        <v>157</v>
      </c>
      <c r="B4" s="6" t="str">
        <f>'Conference Quotation'!C7</f>
        <v>2025诺和期全国高峰论坛</v>
      </c>
      <c r="C4" s="7"/>
    </row>
    <row r="5" spans="1:3" ht="14">
      <c r="A5" s="8" t="s">
        <v>158</v>
      </c>
      <c r="B5" s="6" t="str">
        <f>'Conference Quotation'!C8</f>
        <v>2025-6-15</v>
      </c>
      <c r="C5" s="7"/>
    </row>
    <row r="6" spans="1:3" ht="14">
      <c r="A6" s="8" t="s">
        <v>159</v>
      </c>
      <c r="B6" s="4" t="str">
        <f>'Conference Quotation'!C9</f>
        <v>沈阳</v>
      </c>
      <c r="C6" s="7"/>
    </row>
    <row r="7" spans="1:3" ht="14">
      <c r="A7" s="8" t="s">
        <v>160</v>
      </c>
      <c r="B7" s="6">
        <f>'Conference Quotation'!I10</f>
        <v>180</v>
      </c>
      <c r="C7" s="7"/>
    </row>
    <row r="9" spans="1:3" ht="25.5" customHeight="1">
      <c r="A9" s="278" t="str">
        <f>'Conference Quotation'!C14</f>
        <v>酒店1名称 Hotel：
星级 Hotel Star level：</v>
      </c>
      <c r="B9" s="279"/>
    </row>
    <row r="10" spans="1:3" ht="25.5" customHeight="1">
      <c r="A10" s="280" t="str">
        <f>'Conference Quotation'!C16</f>
        <v>酒店2名称 Hotel：
星级 Hotel Star level：</v>
      </c>
      <c r="B10" s="281"/>
    </row>
    <row r="11" spans="1:3" ht="14">
      <c r="A11" s="9" t="s">
        <v>161</v>
      </c>
      <c r="B11" s="10" t="s">
        <v>162</v>
      </c>
    </row>
    <row r="12" spans="1:3" ht="19.5" customHeight="1">
      <c r="A12" s="11" t="s">
        <v>163</v>
      </c>
      <c r="B12" s="12">
        <f>'Conference Quotation'!J18</f>
        <v>0</v>
      </c>
    </row>
    <row r="13" spans="1:3" ht="19.5" customHeight="1">
      <c r="A13" s="13" t="s">
        <v>164</v>
      </c>
      <c r="B13" s="14">
        <f>'Conference Quotation'!J32</f>
        <v>0</v>
      </c>
    </row>
    <row r="14" spans="1:3" ht="19.5" customHeight="1">
      <c r="A14" s="15" t="s">
        <v>165</v>
      </c>
      <c r="B14" s="16">
        <f>'Conference Quotation'!J47</f>
        <v>0</v>
      </c>
    </row>
    <row r="15" spans="1:3" ht="19.5" customHeight="1">
      <c r="A15" s="17" t="s">
        <v>166</v>
      </c>
      <c r="B15" s="18">
        <f>'Conference Quotation'!J52</f>
        <v>3000</v>
      </c>
    </row>
    <row r="16" spans="1:3" ht="19.5" customHeight="1">
      <c r="A16" s="19" t="s">
        <v>167</v>
      </c>
      <c r="B16" s="20">
        <f>'Conference Quotation'!J65</f>
        <v>91700</v>
      </c>
    </row>
    <row r="17" spans="1:2" ht="19.5" customHeight="1">
      <c r="A17" s="19" t="s">
        <v>168</v>
      </c>
      <c r="B17" s="20">
        <f>'Conference Quotation'!J73+'Conference Quotation'!J76</f>
        <v>0</v>
      </c>
    </row>
    <row r="18" spans="1:2" ht="19.5" customHeight="1">
      <c r="A18" s="19" t="s">
        <v>169</v>
      </c>
      <c r="B18" s="20">
        <f>'Conference Quotation'!J83</f>
        <v>2690</v>
      </c>
    </row>
    <row r="19" spans="1:2" ht="19.5" customHeight="1">
      <c r="A19" s="21" t="s">
        <v>170</v>
      </c>
      <c r="B19" s="20">
        <f>'Conference Quotation'!J84</f>
        <v>3600</v>
      </c>
    </row>
    <row r="20" spans="1:2" ht="19.5" customHeight="1">
      <c r="A20" s="21" t="s">
        <v>171</v>
      </c>
      <c r="B20" s="20">
        <f>'Conference Quotation'!J85</f>
        <v>0</v>
      </c>
    </row>
    <row r="21" spans="1:2" ht="19.5" customHeight="1">
      <c r="A21" s="21" t="s">
        <v>172</v>
      </c>
      <c r="B21" s="20">
        <f>'Conference Quotation'!J86</f>
        <v>0</v>
      </c>
    </row>
    <row r="22" spans="1:2" ht="19.5" customHeight="1">
      <c r="A22" s="22" t="s">
        <v>173</v>
      </c>
      <c r="B22" s="20">
        <f>'Conference Quotation'!J90</f>
        <v>5400</v>
      </c>
    </row>
    <row r="23" spans="1:2" ht="19.5" customHeight="1">
      <c r="A23" s="23" t="s">
        <v>174</v>
      </c>
      <c r="B23" s="24">
        <f>'Conference Quotation'!J92</f>
        <v>29700</v>
      </c>
    </row>
    <row r="24" spans="1:2" ht="19.5" customHeight="1">
      <c r="A24" s="25" t="s">
        <v>175</v>
      </c>
      <c r="B24" s="26">
        <f>'Conference Quotation'!J91</f>
        <v>5319.5</v>
      </c>
    </row>
    <row r="25" spans="1:2" ht="19.5" customHeight="1">
      <c r="A25" s="27" t="s">
        <v>176</v>
      </c>
      <c r="B25" s="28">
        <f>SUM(B12:B24)</f>
        <v>141409.5</v>
      </c>
    </row>
    <row r="26" spans="1:2" ht="19.5" customHeight="1">
      <c r="A26" s="29" t="s">
        <v>177</v>
      </c>
      <c r="B26" s="30">
        <f>SUM(B15:B24)</f>
        <v>141409.5</v>
      </c>
    </row>
    <row r="27" spans="1:2" ht="19.5" customHeight="1">
      <c r="A27" s="29" t="s">
        <v>178</v>
      </c>
      <c r="B27" s="30">
        <f>B26*6%</f>
        <v>8484.57</v>
      </c>
    </row>
    <row r="28" spans="1:2" ht="19.5" customHeight="1">
      <c r="A28" s="29" t="s">
        <v>179</v>
      </c>
      <c r="B28" s="30">
        <v>0</v>
      </c>
    </row>
    <row r="29" spans="1:2" ht="19.5" customHeight="1">
      <c r="A29" s="31" t="s">
        <v>180</v>
      </c>
      <c r="B29" s="32">
        <f>B26+B27-B28</f>
        <v>149894.07</v>
      </c>
    </row>
  </sheetData>
  <mergeCells count="3">
    <mergeCell ref="A1:B1"/>
    <mergeCell ref="A9:B9"/>
    <mergeCell ref="A10:B10"/>
  </mergeCells>
  <phoneticPr fontId="37"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Conference Quotation</vt:lpstr>
      <vt:lpstr>Summary</vt:lpstr>
      <vt:lpstr>'Conference Quotation'!Print_Area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dc:creator>
  <cp:lastModifiedBy>Jie Ma</cp:lastModifiedBy>
  <cp:lastPrinted>2021-12-24T07:23:00Z</cp:lastPrinted>
  <dcterms:created xsi:type="dcterms:W3CDTF">1996-10-14T23:33:00Z</dcterms:created>
  <dcterms:modified xsi:type="dcterms:W3CDTF">2025-06-03T03:39:31Z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9278D70E76AA41E1955FACF53FBF531B_12</vt:lpwstr>
  </property>
  <property fmtid="{D5CDD505-2E9C-101B-9397-08002B2CF9AE}" pid="3" name="KSOProductBuildVer">
    <vt:lpwstr>2052-12.1.0.21171</vt:lpwstr>
  </property>
</Properties>
</file>